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Лист2" sheetId="2" r:id="rId1"/>
    <sheet name="Лист1" sheetId="1" r:id="rId2"/>
    <sheet name="Лист3" sheetId="3" r:id="rId3"/>
  </sheets>
  <definedNames/>
  <calcPr calcId="145621"/>
</workbook>
</file>

<file path=xl/sharedStrings.xml><?xml version="1.0" encoding="utf-8"?>
<sst xmlns="http://schemas.openxmlformats.org/spreadsheetml/2006/main" count="28" uniqueCount="27">
  <si>
    <t>Итого:</t>
  </si>
  <si>
    <t>Обоснование начальной (максимальной) цены договора</t>
  </si>
  <si>
    <t>Метод сопоставимых рыночных цен (анализа рынка)</t>
  </si>
  <si>
    <t xml:space="preserve">(подпись/расшифровка подписи)    </t>
  </si>
  <si>
    <t>№ п/п</t>
  </si>
  <si>
    <t>Наименование товара, работ, услуг</t>
  </si>
  <si>
    <t>Начальная (максимальная) цена договора, руб.</t>
  </si>
  <si>
    <t>Ед.изм.</t>
  </si>
  <si>
    <t>Оказание услуг по санитарно-гигиеническому обслуживанию помещений Махачкалинского филиала ФГБУ "АМП Каспийского моря"</t>
  </si>
  <si>
    <t>сформирована  исходя из ценовых предложений, полученных от потенциальных контрагентов.</t>
  </si>
  <si>
    <t>Начальная (максимальная) цена договора на  оказание услуг</t>
  </si>
  <si>
    <t xml:space="preserve">Основные характеристики объекта закупки:  </t>
  </si>
  <si>
    <t xml:space="preserve">Используемый метод определения НМЦД:     </t>
  </si>
  <si>
    <t>Расчет НМЦД:</t>
  </si>
  <si>
    <r>
      <t xml:space="preserve">Оказание услуг по санитарно-гигиеническому обслуживанию помещений Махачкалинского филиала ФГБУ "АМП Каспийского моря"  в период </t>
    </r>
    <r>
      <rPr>
        <b/>
        <sz val="12"/>
        <color theme="1"/>
        <rFont val="Calibri"/>
        <family val="2"/>
        <scheme val="minor"/>
      </rPr>
      <t>с 28.06.2023 по 30.06.2023</t>
    </r>
  </si>
  <si>
    <t>месяц</t>
  </si>
  <si>
    <t xml:space="preserve">Количество дней в месяце </t>
  </si>
  <si>
    <r>
      <t xml:space="preserve">Оказание услуг по санитарно-гигиеническому обслуживанию помещений Махачкалинского филиала ФГБУ "АМП Каспийского моря" в период </t>
    </r>
    <r>
      <rPr>
        <b/>
        <sz val="12"/>
        <color theme="1"/>
        <rFont val="Calibri"/>
        <family val="2"/>
        <scheme val="minor"/>
      </rPr>
      <t>с 01.07.2023 по 30.04.2024</t>
    </r>
  </si>
  <si>
    <t>дни</t>
  </si>
  <si>
    <r>
      <t xml:space="preserve">Оказание услуг по санитарно-гигиеническому обслуживанию помещений Махачкалинского филиала ФГБУ "АМП Каспийского моря" в период </t>
    </r>
    <r>
      <rPr>
        <b/>
        <sz val="12"/>
        <color theme="1"/>
        <rFont val="Calibri"/>
        <family val="2"/>
        <scheme val="minor"/>
      </rPr>
      <t>с 01.05.2024 по 27.05.2024</t>
    </r>
  </si>
  <si>
    <r>
      <t xml:space="preserve">Цена за ед.изм., указанная в коммерческом предложении № 1 от 25.04.2023 г., Вх. № АМП - 2750  </t>
    </r>
    <r>
      <rPr>
        <b/>
        <sz val="12"/>
        <rFont val="Calibri"/>
        <family val="2"/>
        <scheme val="minor"/>
      </rPr>
      <t>(цена в месяц 61715,00 руб)</t>
    </r>
  </si>
  <si>
    <r>
      <t xml:space="preserve">Цена за ед.изм., указанная в коммерческом предложении № 2 от 25.04.2023 г.,          Вх. № АМП - 2751 </t>
    </r>
    <r>
      <rPr>
        <b/>
        <sz val="12"/>
        <rFont val="Calibri"/>
        <family val="2"/>
        <scheme val="minor"/>
      </rPr>
      <t>(цена в месяц 58550,00 руб)</t>
    </r>
  </si>
  <si>
    <r>
      <t xml:space="preserve">Цена за ед.изм., указанная в коммерческом предложении № 3 от 25.04.2023 г.,          Вх. № АМП - 2752 </t>
    </r>
    <r>
      <rPr>
        <b/>
        <sz val="12"/>
        <rFont val="Calibri"/>
        <family val="2"/>
        <scheme val="minor"/>
      </rPr>
      <t>(цена в месяц 60600,00 руб)</t>
    </r>
  </si>
  <si>
    <t xml:space="preserve">661 421 рубль 36 копеек (расчет приложен в виде отдельного файла)                    </t>
  </si>
  <si>
    <t>Дата подготовки обоснования НМЦД: 03.05.2023 г.</t>
  </si>
  <si>
    <t>Начальник отдела закупок</t>
  </si>
  <si>
    <t xml:space="preserve">________________/Затылкина О.О./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</si>
</sst>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3" xfId="0" applyFont="1" applyBorder="1"/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" fontId="0" fillId="0" borderId="0" xfId="0" applyNumberFormat="1"/>
    <xf numFmtId="164" fontId="7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2"/>
  <sheetViews>
    <sheetView workbookViewId="0" topLeftCell="A4">
      <selection activeCell="B17" sqref="B17"/>
    </sheetView>
  </sheetViews>
  <sheetFormatPr defaultColWidth="9.140625" defaultRowHeight="15"/>
  <cols>
    <col min="1" max="1" width="103.57421875" style="0" customWidth="1"/>
    <col min="2" max="2" width="66.8515625" style="0" customWidth="1"/>
  </cols>
  <sheetData>
    <row r="1" ht="15.75">
      <c r="A1" s="1" t="s">
        <v>1</v>
      </c>
    </row>
    <row r="2" ht="15.75">
      <c r="A2" s="1"/>
    </row>
    <row r="3" ht="15.75">
      <c r="A3" s="2"/>
    </row>
    <row r="4" spans="1:2" ht="73.5" customHeight="1">
      <c r="A4" s="21" t="s">
        <v>11</v>
      </c>
      <c r="B4" s="21" t="s">
        <v>8</v>
      </c>
    </row>
    <row r="5" spans="1:2" ht="15" hidden="1">
      <c r="A5" s="21"/>
      <c r="B5" s="21"/>
    </row>
    <row r="6" spans="1:2" ht="75.75" customHeight="1" thickBot="1">
      <c r="A6" s="4" t="s">
        <v>12</v>
      </c>
      <c r="B6" s="3" t="s">
        <v>2</v>
      </c>
    </row>
    <row r="7" spans="1:2" ht="88.5" customHeight="1" thickBot="1">
      <c r="A7" s="4" t="s">
        <v>13</v>
      </c>
      <c r="B7" s="18" t="s">
        <v>23</v>
      </c>
    </row>
    <row r="8" spans="1:2" ht="63" customHeight="1" thickBot="1">
      <c r="A8" s="22" t="s">
        <v>24</v>
      </c>
      <c r="B8" s="23"/>
    </row>
    <row r="9" ht="15.75">
      <c r="A9" s="5"/>
    </row>
    <row r="10" ht="47.25" customHeight="1">
      <c r="A10" s="5" t="s">
        <v>25</v>
      </c>
    </row>
    <row r="11" ht="25.5" customHeight="1">
      <c r="A11" s="5" t="s">
        <v>26</v>
      </c>
    </row>
    <row r="12" ht="24.75" customHeight="1">
      <c r="A12" s="5" t="s">
        <v>3</v>
      </c>
    </row>
    <row r="13" ht="15.75">
      <c r="A13" s="5"/>
    </row>
    <row r="14" ht="15.75">
      <c r="A14" s="5"/>
    </row>
    <row r="15" ht="15.75">
      <c r="A15" s="5"/>
    </row>
    <row r="16" ht="15.75">
      <c r="A16" s="5"/>
    </row>
    <row r="17" ht="15.75">
      <c r="A17" s="5"/>
    </row>
    <row r="18" ht="15.75">
      <c r="A18" s="5"/>
    </row>
    <row r="19" ht="15.75">
      <c r="A19" s="5"/>
    </row>
    <row r="20" ht="15.75">
      <c r="A20" s="6" t="s">
        <v>10</v>
      </c>
    </row>
    <row r="21" ht="15.75">
      <c r="A21" s="5" t="s">
        <v>9</v>
      </c>
    </row>
    <row r="22" ht="15.75">
      <c r="A22" s="5"/>
    </row>
  </sheetData>
  <mergeCells count="3">
    <mergeCell ref="A4:A5"/>
    <mergeCell ref="B4:B5"/>
    <mergeCell ref="A8:B8"/>
  </mergeCells>
  <printOptions/>
  <pageMargins left="0.7" right="0.7" top="0.75" bottom="0.75" header="0.3" footer="0.3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tabSelected="1" workbookViewId="0" topLeftCell="A1">
      <selection activeCell="F12" sqref="F12"/>
    </sheetView>
  </sheetViews>
  <sheetFormatPr defaultColWidth="9.140625" defaultRowHeight="15"/>
  <cols>
    <col min="1" max="1" width="5.140625" style="0" customWidth="1"/>
    <col min="2" max="2" width="41.00390625" style="0" customWidth="1"/>
    <col min="3" max="3" width="18.8515625" style="0" customWidth="1"/>
    <col min="4" max="4" width="12.8515625" style="0" customWidth="1"/>
    <col min="5" max="5" width="19.00390625" style="0" customWidth="1"/>
    <col min="6" max="7" width="20.00390625" style="0" customWidth="1"/>
    <col min="8" max="8" width="28.421875" style="0" customWidth="1"/>
    <col min="9" max="9" width="38.421875" style="0" customWidth="1"/>
  </cols>
  <sheetData>
    <row r="3" spans="1:8" ht="63.75" customHeight="1">
      <c r="A3" s="26" t="s">
        <v>4</v>
      </c>
      <c r="B3" s="24" t="s">
        <v>5</v>
      </c>
      <c r="C3" s="28" t="s">
        <v>7</v>
      </c>
      <c r="D3" s="24" t="s">
        <v>16</v>
      </c>
      <c r="E3" s="25" t="s">
        <v>20</v>
      </c>
      <c r="F3" s="25" t="s">
        <v>21</v>
      </c>
      <c r="G3" s="25" t="s">
        <v>22</v>
      </c>
      <c r="H3" s="24" t="s">
        <v>6</v>
      </c>
    </row>
    <row r="4" spans="1:8" ht="76.5" customHeight="1">
      <c r="A4" s="27"/>
      <c r="B4" s="24"/>
      <c r="C4" s="27"/>
      <c r="D4" s="24"/>
      <c r="E4" s="25"/>
      <c r="F4" s="25"/>
      <c r="G4" s="25"/>
      <c r="H4" s="24"/>
    </row>
    <row r="5" spans="1:8" ht="111" customHeight="1">
      <c r="A5" s="20"/>
      <c r="B5" s="9" t="s">
        <v>14</v>
      </c>
      <c r="C5" s="29" t="s">
        <v>18</v>
      </c>
      <c r="D5" s="19">
        <v>3</v>
      </c>
      <c r="E5" s="13">
        <f>61715/30*3</f>
        <v>6171.5</v>
      </c>
      <c r="F5" s="13">
        <f>58550/30*3</f>
        <v>5855</v>
      </c>
      <c r="G5" s="17">
        <f>60600/30*3</f>
        <v>6060</v>
      </c>
      <c r="H5" s="17">
        <f>(E5+F5+G5)/3</f>
        <v>6028.833333333333</v>
      </c>
    </row>
    <row r="6" spans="1:8" ht="92.25" customHeight="1">
      <c r="A6" s="20"/>
      <c r="B6" s="9" t="s">
        <v>17</v>
      </c>
      <c r="C6" s="29" t="s">
        <v>15</v>
      </c>
      <c r="D6" s="19">
        <v>10</v>
      </c>
      <c r="E6" s="13">
        <f>61715*10</f>
        <v>617150</v>
      </c>
      <c r="F6" s="13">
        <f>58550*10</f>
        <v>585500</v>
      </c>
      <c r="G6" s="17">
        <f>60600*10</f>
        <v>606000</v>
      </c>
      <c r="H6" s="17">
        <f aca="true" t="shared" si="0" ref="H6:H7">(E6+F6+G6)/3</f>
        <v>602883.3333333334</v>
      </c>
    </row>
    <row r="7" spans="1:9" ht="90" customHeight="1">
      <c r="A7" s="11">
        <v>1</v>
      </c>
      <c r="B7" s="9" t="s">
        <v>19</v>
      </c>
      <c r="C7" s="10" t="s">
        <v>18</v>
      </c>
      <c r="D7" s="12">
        <v>27</v>
      </c>
      <c r="E7" s="13">
        <f>61715/31*27</f>
        <v>53751.77419354839</v>
      </c>
      <c r="F7" s="17">
        <f>58550/31*27</f>
        <v>50995.16129032258</v>
      </c>
      <c r="G7" s="17">
        <f>60600/31*27</f>
        <v>52780.64516129032</v>
      </c>
      <c r="H7" s="17">
        <f t="shared" si="0"/>
        <v>52509.19354838709</v>
      </c>
      <c r="I7" s="30"/>
    </row>
    <row r="8" spans="1:8" ht="21" customHeight="1">
      <c r="A8" s="8"/>
      <c r="B8" s="14" t="s">
        <v>0</v>
      </c>
      <c r="C8" s="14"/>
      <c r="D8" s="15"/>
      <c r="E8" s="16">
        <f>E5+E6+E7</f>
        <v>677073.2741935484</v>
      </c>
      <c r="F8" s="16">
        <f>F5+F6+F7</f>
        <v>642350.1612903225</v>
      </c>
      <c r="G8" s="16">
        <f>G5+G6+G7</f>
        <v>664840.6451612903</v>
      </c>
      <c r="H8" s="31">
        <f>(E8+F8+G8)/3</f>
        <v>661421.3602150538</v>
      </c>
    </row>
    <row r="9" ht="15">
      <c r="H9" s="7"/>
    </row>
  </sheetData>
  <mergeCells count="8">
    <mergeCell ref="H3:H4"/>
    <mergeCell ref="F3:F4"/>
    <mergeCell ref="A3:A4"/>
    <mergeCell ref="B3:B4"/>
    <mergeCell ref="D3:D4"/>
    <mergeCell ref="E3:E4"/>
    <mergeCell ref="C3:C4"/>
    <mergeCell ref="G3:G4"/>
  </mergeCells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2023-05-03T06:43:01Z</dcterms:modified>
  <cp:category/>
  <cp:version/>
  <cp:contentType/>
  <cp:contentStatus/>
</cp:coreProperties>
</file>