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19020" windowHeight="11880" tabRatio="859" activeTab="0"/>
  </bookViews>
  <sheets>
    <sheet name="Всего 2022 год (стр.1)" sheetId="1" r:id="rId1"/>
    <sheet name="Всего 2022 год (стр.2)" sheetId="2" r:id="rId2"/>
    <sheet name="Астрахань (стр.1)" sheetId="3" r:id="rId3"/>
    <sheet name="Астрахань (стр.2)" sheetId="4" r:id="rId4"/>
    <sheet name="Махачкала (стр.1)" sheetId="5" r:id="rId5"/>
    <sheet name="Махачкала (стр.2)" sheetId="6" r:id="rId6"/>
    <sheet name="Оля (стр.1)" sheetId="7" r:id="rId7"/>
    <sheet name="Оля (стр.2)" sheetId="8" r:id="rId8"/>
  </sheets>
  <definedNames>
    <definedName name="_xlnm.Print_Area" localSheetId="2">'Астрахань (стр.1)'!$A$1:$DD$58</definedName>
    <definedName name="_xlnm.Print_Area" localSheetId="3">'Астрахань (стр.2)'!$A$1:$FK$29</definedName>
    <definedName name="_xlnm.Print_Area" localSheetId="0">'Всего 2022 год (стр.1)'!$A$1:$DD$52</definedName>
    <definedName name="_xlnm.Print_Area" localSheetId="1">'Всего 2022 год (стр.2)'!$A$1:$FK$29</definedName>
    <definedName name="_xlnm.Print_Area" localSheetId="4">'Махачкала (стр.1)'!$A$1:$DD$58</definedName>
    <definedName name="_xlnm.Print_Area" localSheetId="5">'Махачкала (стр.2)'!$A$1:$FK$29</definedName>
    <definedName name="_xlnm.Print_Area" localSheetId="6">'Оля (стр.1)'!$A$1:$DD$58</definedName>
    <definedName name="_xlnm.Print_Area" localSheetId="7">'Оля (стр.2)'!$A$1:$FK$29</definedName>
  </definedNames>
  <calcPr fullCalcOnLoad="1"/>
</workbook>
</file>

<file path=xl/sharedStrings.xml><?xml version="1.0" encoding="utf-8"?>
<sst xmlns="http://schemas.openxmlformats.org/spreadsheetml/2006/main" count="572" uniqueCount="98">
  <si>
    <t>Форма № 2</t>
  </si>
  <si>
    <t>об основных показателях финансово-хозяйственной деятельности</t>
  </si>
  <si>
    <t xml:space="preserve">за </t>
  </si>
  <si>
    <t>Доходы</t>
  </si>
  <si>
    <t>Расходы</t>
  </si>
  <si>
    <t>Прочие доходы и 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</si>
  <si>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</si>
  <si>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</si>
  <si>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</si>
  <si>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</si>
  <si>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</si>
  <si>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</si>
  <si>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</si>
  <si>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</si>
  <si>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Валовая вместимость судов (в тыс. GT)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</si>
  <si>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</si>
  <si>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</si>
  <si>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</si>
  <si>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</si>
  <si>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</si>
  <si>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</si>
  <si>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</si>
  <si>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</si>
  <si>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</si>
  <si>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</si>
  <si>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</si>
  <si>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</si>
  <si>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</si>
  <si>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</si>
  <si>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</si>
  <si>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</si>
  <si>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</si>
  <si>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</si>
  <si>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</si>
  <si>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</si>
  <si>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</si>
  <si>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</si>
  <si>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</si>
  <si>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</si>
  <si>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</si>
  <si>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</si>
  <si>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</si>
  <si>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</si>
  <si>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</si>
  <si>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</si>
  <si>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</si>
  <si>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</si>
  <si>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</si>
  <si>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</si>
  <si>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</si>
  <si>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</si>
  <si>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</si>
  <si>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</si>
  <si>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</si>
  <si>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</si>
  <si>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</si>
  <si>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</si>
  <si>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</si>
  <si>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</si>
  <si>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</si>
  <si>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</si>
  <si>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</si>
  <si>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</si>
  <si>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</si>
  <si>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</si>
  <si>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</si>
  <si>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</si>
  <si>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</si>
  <si>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</si>
  <si>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</si>
  <si>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</si>
  <si>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</si>
  <si>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</si>
  <si>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 +, убыток -)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</si>
  <si>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</si>
  <si>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</si>
  <si>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</si>
  <si>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</si>
  <si>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</si>
  <si>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</si>
  <si>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</si>
  <si>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</si>
  <si>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</si>
  <si>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</si>
  <si>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</si>
  <si>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</si>
  <si>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</si>
  <si>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</si>
  <si>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</si>
  <si>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</si>
  <si>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</si>
  <si>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</si>
  <si>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</si>
  <si>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ФГБУ "АМП Каспийского моря"</t>
  </si>
  <si>
    <t>ФГБУ "АМП Каспийского моря" (порт Астрахань)</t>
  </si>
  <si>
    <t>ФГБУ "АМП Каспийского моря" (порт Оля)</t>
  </si>
  <si>
    <t>ФГБУ "АМП Каспийского моря" (порт Махачкала)</t>
  </si>
  <si>
    <t>2022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</si>
</sst>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_-* #,##0.0_р_._-;\-* #,##0.0_р_._-;_-* &quot;-&quot;??_р_._-;_-@_-"/>
    <numFmt numFmtId="178" formatCode="_-* #,##0_р_._-;\-* #,##0_р_._-;_-* &quot;-&quot;??_р_._-;_-@_-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_-* #,##0.0\ _₽_-;\-* #,##0.0\ _₽_-;_-* &quot;-&quot;?\ _₽_-;_-@_-"/>
  </numFmts>
  <fonts count="43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181" fontId="7" fillId="0" borderId="0" xfId="58" applyNumberFormat="1" applyFont="1" applyAlignment="1">
      <alignment horizontal="right"/>
    </xf>
    <xf numFmtId="181" fontId="7" fillId="0" borderId="0" xfId="58" applyNumberFormat="1" applyFont="1" applyAlignment="1">
      <alignment horizontal="left"/>
    </xf>
    <xf numFmtId="172" fontId="2" fillId="0" borderId="0" xfId="0" applyNumberFormat="1" applyFont="1" applyAlignment="1">
      <alignment horizontal="left"/>
    </xf>
    <xf numFmtId="181" fontId="2" fillId="0" borderId="0" xfId="58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49" fontId="5" fillId="0" borderId="14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49" fontId="7" fillId="0" borderId="20" xfId="0" applyNumberFormat="1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49" fontId="2" fillId="0" borderId="20" xfId="0" applyNumberFormat="1" applyFont="1" applyBorder="1" applyAlignment="1">
      <alignment horizontal="center"/>
    </xf>
    <xf numFmtId="172" fontId="2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7" fontId="7" fillId="0" borderId="20" xfId="58" applyNumberFormat="1" applyFont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177" fontId="2" fillId="0" borderId="20" xfId="58" applyNumberFormat="1" applyFont="1" applyBorder="1" applyAlignment="1">
      <alignment horizontal="center"/>
    </xf>
    <xf numFmtId="0" fontId="8" fillId="0" borderId="18" xfId="0" applyFont="1" applyBorder="1" applyAlignment="1">
      <alignment horizontal="left" wrapText="1" indent="1"/>
    </xf>
    <xf numFmtId="0" fontId="8" fillId="0" borderId="19" xfId="0" applyFont="1" applyBorder="1" applyAlignment="1">
      <alignment horizontal="left" wrapText="1" indent="1"/>
    </xf>
    <xf numFmtId="181" fontId="2" fillId="0" borderId="20" xfId="58" applyNumberFormat="1" applyFont="1" applyBorder="1" applyAlignment="1">
      <alignment horizontal="center"/>
    </xf>
    <xf numFmtId="0" fontId="8" fillId="0" borderId="18" xfId="0" applyFont="1" applyBorder="1" applyAlignment="1">
      <alignment horizontal="left" wrapText="1" indent="2"/>
    </xf>
    <xf numFmtId="0" fontId="8" fillId="0" borderId="19" xfId="0" applyFont="1" applyBorder="1" applyAlignment="1">
      <alignment horizontal="left" wrapText="1" indent="2"/>
    </xf>
    <xf numFmtId="177" fontId="7" fillId="0" borderId="21" xfId="58" applyNumberFormat="1" applyFont="1" applyBorder="1" applyAlignment="1">
      <alignment horizontal="center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49" fontId="7" fillId="0" borderId="21" xfId="0" applyNumberFormat="1" applyFont="1" applyBorder="1" applyAlignment="1">
      <alignment horizontal="center"/>
    </xf>
    <xf numFmtId="172" fontId="7" fillId="0" borderId="22" xfId="0" applyNumberFormat="1" applyFont="1" applyBorder="1" applyAlignment="1">
      <alignment horizontal="center"/>
    </xf>
    <xf numFmtId="172" fontId="7" fillId="0" borderId="23" xfId="0" applyNumberFormat="1" applyFont="1" applyBorder="1" applyAlignment="1">
      <alignment horizontal="center"/>
    </xf>
    <xf numFmtId="172" fontId="7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49" fontId="7" fillId="0" borderId="27" xfId="0" applyNumberFormat="1" applyFont="1" applyBorder="1" applyAlignment="1">
      <alignment horizontal="center"/>
    </xf>
    <xf numFmtId="177" fontId="2" fillId="0" borderId="28" xfId="58" applyNumberFormat="1" applyFont="1" applyBorder="1" applyAlignment="1">
      <alignment horizontal="center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172" fontId="7" fillId="0" borderId="20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172" fontId="2" fillId="0" borderId="10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172" fontId="2" fillId="0" borderId="19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49" fontId="7" fillId="0" borderId="27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174" fontId="7" fillId="0" borderId="22" xfId="0" applyNumberFormat="1" applyFont="1" applyBorder="1" applyAlignment="1">
      <alignment horizontal="center"/>
    </xf>
    <xf numFmtId="174" fontId="7" fillId="0" borderId="23" xfId="0" applyNumberFormat="1" applyFont="1" applyBorder="1" applyAlignment="1">
      <alignment horizontal="center"/>
    </xf>
    <xf numFmtId="174" fontId="7" fillId="0" borderId="24" xfId="0" applyNumberFormat="1" applyFont="1" applyBorder="1" applyAlignment="1">
      <alignment horizontal="center"/>
    </xf>
    <xf numFmtId="0" fontId="1" fillId="0" borderId="0" xfId="0" applyFont="1" applyAlignment="1">
      <alignment horizontal="justify" wrapText="1"/>
    </xf>
    <xf numFmtId="177" fontId="2" fillId="0" borderId="27" xfId="58" applyNumberFormat="1" applyFont="1" applyBorder="1" applyAlignment="1">
      <alignment horizontal="center"/>
    </xf>
    <xf numFmtId="177" fontId="7" fillId="0" borderId="31" xfId="58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right"/>
    </xf>
    <xf numFmtId="172" fontId="7" fillId="0" borderId="10" xfId="0" applyNumberFormat="1" applyFont="1" applyBorder="1" applyAlignment="1">
      <alignment horizontal="center" vertical="center"/>
    </xf>
    <xf numFmtId="172" fontId="7" fillId="0" borderId="18" xfId="0" applyNumberFormat="1" applyFont="1" applyBorder="1" applyAlignment="1">
      <alignment horizontal="center" vertical="center"/>
    </xf>
    <xf numFmtId="172" fontId="7" fillId="0" borderId="19" xfId="0" applyNumberFormat="1" applyFont="1" applyBorder="1" applyAlignment="1">
      <alignment horizontal="center" vertical="center"/>
    </xf>
    <xf numFmtId="177" fontId="2" fillId="0" borderId="10" xfId="58" applyNumberFormat="1" applyFont="1" applyBorder="1" applyAlignment="1">
      <alignment horizontal="center"/>
    </xf>
    <xf numFmtId="177" fontId="2" fillId="0" borderId="18" xfId="58" applyNumberFormat="1" applyFont="1" applyBorder="1" applyAlignment="1">
      <alignment horizontal="center"/>
    </xf>
    <xf numFmtId="177" fontId="2" fillId="0" borderId="19" xfId="58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0"/>
  <sheetViews>
    <sheetView tabSelected="1" view="pageBreakPreview" zoomScaleSheetLayoutView="100" zoomScalePageLayoutView="0" workbookViewId="0" topLeftCell="A7">
      <selection activeCell="BW33" sqref="BW33:CM33"/>
    </sheetView>
  </sheetViews>
  <sheetFormatPr defaultColWidth="0.875" defaultRowHeight="12.75"/>
  <cols>
    <col min="1" max="110" width="0.875" style="3" customWidth="1"/>
    <col min="111" max="112" width="5.25390625" style="3" bestFit="1" customWidth="1"/>
    <col min="113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28" t="s">
        <v>89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</row>
    <row r="4" spans="1:108" s="6" customFormat="1" ht="15" customHeight="1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1:108" s="6" customFormat="1" ht="15" customHeight="1">
      <c r="A5" s="28" t="s">
        <v>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6" spans="1:108" s="6" customFormat="1" ht="15" customHeight="1">
      <c r="A6" s="28" t="s">
        <v>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2</v>
      </c>
      <c r="AX7" s="29" t="s">
        <v>97</v>
      </c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6" t="s">
        <v>8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30" t="s">
        <v>93</v>
      </c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31" t="s">
        <v>9</v>
      </c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32" t="s">
        <v>10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ht="9.75" customHeight="1"/>
    <row r="14" spans="1:108" s="13" customFormat="1" ht="12.75">
      <c r="A14" s="33" t="s">
        <v>16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5"/>
      <c r="BJ14" s="33" t="s">
        <v>17</v>
      </c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5"/>
      <c r="BW14" s="39" t="s">
        <v>18</v>
      </c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1"/>
    </row>
    <row r="15" spans="1:108" s="13" customFormat="1" ht="12.75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8"/>
      <c r="BJ15" s="36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8"/>
      <c r="BW15" s="42">
        <v>1</v>
      </c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</row>
    <row r="16" spans="1:108" s="13" customFormat="1" ht="12.75">
      <c r="A16" s="14"/>
      <c r="B16" s="43" t="s">
        <v>11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4"/>
      <c r="BJ16" s="45" t="s">
        <v>19</v>
      </c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2">
        <f>-'Астрахань (стр.1)'!BW16:DD16+'Махачкала (стр.1)'!BW16:DD16+'Оля (стр.1)'!BW16:DD16</f>
        <v>0</v>
      </c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</row>
    <row r="17" spans="1:108" s="13" customFormat="1" ht="12.75">
      <c r="A17" s="14"/>
      <c r="B17" s="46" t="s">
        <v>12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7"/>
      <c r="BJ17" s="48" t="s">
        <v>20</v>
      </c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2">
        <f>-'Астрахань (стр.1)'!BW17:DD17+'Махачкала (стр.1)'!BW17:DD17+'Оля (стр.1)'!BW17:DD17</f>
        <v>0</v>
      </c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</row>
    <row r="18" spans="1:108" s="13" customFormat="1" ht="12.75">
      <c r="A18" s="14"/>
      <c r="B18" s="46" t="s">
        <v>13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7"/>
      <c r="BJ18" s="48" t="s">
        <v>21</v>
      </c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2">
        <f>-'Астрахань (стр.1)'!BW18:DD18+'Махачкала (стр.1)'!BW18:DD18+'Оля (стр.1)'!BW18:DD18</f>
        <v>0</v>
      </c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</row>
    <row r="19" spans="1:108" s="13" customFormat="1" ht="12.75">
      <c r="A19" s="14"/>
      <c r="B19" s="43" t="s">
        <v>14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4"/>
      <c r="BJ19" s="45" t="s">
        <v>22</v>
      </c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9">
        <f>'Астрахань (стр.1)'!BW19:DD19+'Махачкала (стр.1)'!BW19:DD19+'Оля (стр.1)'!BW19:DD19</f>
        <v>27941.06</v>
      </c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</row>
    <row r="20" spans="1:108" s="13" customFormat="1" ht="12.75">
      <c r="A20" s="14"/>
      <c r="B20" s="43" t="s">
        <v>15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4"/>
      <c r="BJ20" s="45" t="s">
        <v>23</v>
      </c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2">
        <f>'Астрахань (стр.1)'!BW20:DD20+'Махачкала (стр.1)'!BW20:DD20+'Оля (стр.1)'!BW20:DD20</f>
        <v>10426</v>
      </c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</row>
    <row r="21" ht="12" customHeight="1"/>
    <row r="22" spans="1:108" s="7" customFormat="1" ht="15" customHeight="1">
      <c r="A22" s="32" t="s">
        <v>90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</row>
    <row r="23" s="13" customFormat="1" ht="12.75" customHeight="1">
      <c r="DD23" s="23" t="s">
        <v>25</v>
      </c>
    </row>
    <row r="24" spans="1:108" s="2" customFormat="1" ht="12.75" customHeight="1">
      <c r="A24" s="50" t="s">
        <v>24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2"/>
      <c r="BJ24" s="56" t="s">
        <v>17</v>
      </c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8"/>
      <c r="BW24" s="62" t="s">
        <v>3</v>
      </c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 t="s">
        <v>4</v>
      </c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</row>
    <row r="25" spans="1:108" s="2" customFormat="1" ht="12.75" customHeight="1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5"/>
      <c r="BJ25" s="59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1"/>
      <c r="BW25" s="63">
        <v>1</v>
      </c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>
        <v>2</v>
      </c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</row>
    <row r="26" spans="1:108" s="17" customFormat="1" ht="12.75">
      <c r="A26" s="39" t="s">
        <v>26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1"/>
      <c r="BJ26" s="45" t="s">
        <v>27</v>
      </c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64">
        <f>'Астрахань (стр.1)'!BW26:CM26+'Махачкала (стр.1)'!BW26:CM26+'Оля (стр.1)'!BW26:CM26</f>
        <v>218710</v>
      </c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>
        <f>'Астрахань (стр.1)'!CN26:DD26+'Махачкала (стр.1)'!CN26:DD26+'Оля (стр.1)'!CN26:DD26</f>
        <v>248710.56186000002</v>
      </c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</row>
    <row r="27" spans="1:108" s="13" customFormat="1" ht="12.75">
      <c r="A27" s="14"/>
      <c r="B27" s="65" t="s">
        <v>52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6"/>
      <c r="BJ27" s="48" t="s">
        <v>28</v>
      </c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67">
        <f>'Астрахань (стр.1)'!BW27:CM27+'Махачкала (стр.1)'!BW27:CM27+'Оля (стр.1)'!BW27:CM27</f>
        <v>0</v>
      </c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>
        <f>'Астрахань (стр.1)'!CN27:DD27+'Махачкала (стр.1)'!CN27:DD27+'Оля (стр.1)'!CN27:DD27</f>
        <v>0</v>
      </c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</row>
    <row r="28" spans="1:108" s="13" customFormat="1" ht="12.75">
      <c r="A28" s="14"/>
      <c r="B28" s="65" t="s">
        <v>53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6"/>
      <c r="BJ28" s="48" t="s">
        <v>29</v>
      </c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67">
        <f>'Астрахань (стр.1)'!BW28:CM28+'Махачкала (стр.1)'!BW28:CM28+'Оля (стр.1)'!BW28:CM28</f>
        <v>0</v>
      </c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>
        <f>'Астрахань (стр.1)'!CN28:DD28+'Махачкала (стр.1)'!CN28:DD28+'Оля (стр.1)'!CN28:DD28</f>
        <v>0</v>
      </c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</row>
    <row r="29" spans="1:108" s="13" customFormat="1" ht="25.5" customHeight="1">
      <c r="A29" s="14"/>
      <c r="B29" s="65" t="s">
        <v>54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6"/>
      <c r="BJ29" s="48" t="s">
        <v>30</v>
      </c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67">
        <f>'Астрахань (стр.1)'!BW29:CM29+'Махачкала (стр.1)'!BW29:CM29+'Оля (стр.1)'!BW29:CM29</f>
        <v>0</v>
      </c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>
        <f>'Астрахань (стр.1)'!CN29:DD29+'Махачкала (стр.1)'!CN29:DD29+'Оля (стр.1)'!CN29:DD29</f>
        <v>0</v>
      </c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</row>
    <row r="30" spans="1:108" s="13" customFormat="1" ht="12.75">
      <c r="A30" s="14"/>
      <c r="B30" s="65" t="s">
        <v>55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6"/>
      <c r="BJ30" s="48" t="s">
        <v>31</v>
      </c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67">
        <f>'Астрахань (стр.1)'!BW30:CM30+'Махачкала (стр.1)'!BW30:CM30+'Оля (стр.1)'!BW30:CM30</f>
        <v>0</v>
      </c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>
        <f>'Астрахань (стр.1)'!CN30:DD30+'Махачкала (стр.1)'!CN30:DD30+'Оля (стр.1)'!CN30:DD30</f>
        <v>0</v>
      </c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</row>
    <row r="31" spans="1:108" s="13" customFormat="1" ht="12.75">
      <c r="A31" s="14"/>
      <c r="B31" s="65" t="s">
        <v>56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6"/>
      <c r="BJ31" s="48" t="s">
        <v>32</v>
      </c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67">
        <f>'Астрахань (стр.1)'!BW31:CM31+'Махачкала (стр.1)'!BW31:CM31+'Оля (стр.1)'!BW31:CM31</f>
        <v>0</v>
      </c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>
        <f>'Астрахань (стр.1)'!CN31:DD31+'Махачкала (стр.1)'!CN31:DD31+'Оля (стр.1)'!CN31:DD31</f>
        <v>0</v>
      </c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</row>
    <row r="32" spans="1:108" s="13" customFormat="1" ht="12.75">
      <c r="A32" s="14"/>
      <c r="B32" s="65" t="s">
        <v>57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6"/>
      <c r="BJ32" s="48" t="s">
        <v>33</v>
      </c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67">
        <f>'Астрахань (стр.1)'!BW32:CM32+'Махачкала (стр.1)'!BW32:CM32+'Оля (стр.1)'!BW32:CM32</f>
        <v>218710</v>
      </c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>
        <f>'Астрахань (стр.1)'!CN32:DD32+'Махачкала (стр.1)'!CN32:DD32+'Оля (стр.1)'!CN32:DD32</f>
        <v>248710.56186000002</v>
      </c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</row>
    <row r="33" spans="1:108" s="13" customFormat="1" ht="12.75">
      <c r="A33" s="14"/>
      <c r="B33" s="68" t="s">
        <v>58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9"/>
      <c r="BJ33" s="48" t="s">
        <v>35</v>
      </c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70">
        <f>'Астрахань (стр.1)'!BW33:CM33+'Махачкала (стр.1)'!BW33:CM33+'Оля (стр.1)'!BW33:CM33</f>
        <v>218710</v>
      </c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67">
        <f>'Астрахань (стр.1)'!CN33:DD33+'Махачкала (стр.1)'!CN33:DD33+'Оля (стр.1)'!CN33:DD33</f>
        <v>248710.56186000002</v>
      </c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</row>
    <row r="34" spans="1:108" s="13" customFormat="1" ht="12.75">
      <c r="A34" s="14"/>
      <c r="B34" s="68" t="s">
        <v>59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9"/>
      <c r="BJ34" s="48" t="s">
        <v>36</v>
      </c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67">
        <f>'Астрахань (стр.1)'!BW34:CM34+'Махачкала (стр.1)'!BW34:CM34+'Оля (стр.1)'!BW34:CM34</f>
        <v>0</v>
      </c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>
        <f>'Астрахань (стр.1)'!CN34:DD34+'Махачкала (стр.1)'!CN34:DD34+'Оля (стр.1)'!CN34:DD34</f>
        <v>0</v>
      </c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</row>
    <row r="35" spans="1:108" s="13" customFormat="1" ht="12.75">
      <c r="A35" s="14"/>
      <c r="B35" s="68" t="s">
        <v>60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9"/>
      <c r="BJ35" s="48" t="s">
        <v>37</v>
      </c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67">
        <f>'Астрахань (стр.1)'!BW35:CM35+'Махачкала (стр.1)'!BW35:CM35+'Оля (стр.1)'!BW35:CM35</f>
        <v>0</v>
      </c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>
        <f>'Астрахань (стр.1)'!CN35:DD35+'Махачкала (стр.1)'!CN35:DD35+'Оля (стр.1)'!CN35:DD35</f>
        <v>0</v>
      </c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</row>
    <row r="36" spans="1:108" s="13" customFormat="1" ht="12.75">
      <c r="A36" s="14"/>
      <c r="B36" s="71" t="s">
        <v>91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2"/>
      <c r="BJ36" s="48" t="s">
        <v>38</v>
      </c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67">
        <f>'Астрахань (стр.1)'!BW36:CM36+'Махачкала (стр.1)'!BW36:CM36+'Оля (стр.1)'!BW36:CM36</f>
        <v>0</v>
      </c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>
        <f>'Астрахань (стр.1)'!CN36:DD36+'Махачкала (стр.1)'!CN36:DD36+'Оля (стр.1)'!CN36:DD36</f>
        <v>0</v>
      </c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</row>
    <row r="37" spans="1:108" s="13" customFormat="1" ht="12.75">
      <c r="A37" s="14"/>
      <c r="B37" s="71" t="s">
        <v>92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2"/>
      <c r="BJ37" s="48" t="s">
        <v>39</v>
      </c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67">
        <f>'Астрахань (стр.1)'!BW37:CM37+'Махачкала (стр.1)'!BW37:CM37+'Оля (стр.1)'!BW37:CM37</f>
        <v>0</v>
      </c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>
        <f>'Астрахань (стр.1)'!CN37:DD37+'Махачкала (стр.1)'!CN37:DD37+'Оля (стр.1)'!CN37:DD37</f>
        <v>0</v>
      </c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</row>
    <row r="38" spans="1:108" s="13" customFormat="1" ht="12.75">
      <c r="A38" s="14"/>
      <c r="B38" s="68" t="s">
        <v>61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9"/>
      <c r="BJ38" s="48" t="s">
        <v>40</v>
      </c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67">
        <f>'Астрахань (стр.1)'!BW38:CM38+'Махачкала (стр.1)'!BW38:CM38+'Оля (стр.1)'!BW38:CM38</f>
        <v>0</v>
      </c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>
        <f>'Астрахань (стр.1)'!CN38:DD38+'Махачкала (стр.1)'!CN38:DD38+'Оля (стр.1)'!CN38:DD38</f>
        <v>0</v>
      </c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</row>
    <row r="39" spans="1:108" s="13" customFormat="1" ht="12.75">
      <c r="A39" s="14"/>
      <c r="B39" s="68" t="s">
        <v>62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9"/>
      <c r="BJ39" s="48" t="s">
        <v>41</v>
      </c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67">
        <f>'Астрахань (стр.1)'!BW39:CM39+'Махачкала (стр.1)'!BW39:CM39+'Оля (стр.1)'!BW39:CM39</f>
        <v>0</v>
      </c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>
        <f>'Астрахань (стр.1)'!CN39:DD39+'Махачкала (стр.1)'!CN39:DD39+'Оля (стр.1)'!CN39:DD39</f>
        <v>0</v>
      </c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</row>
    <row r="40" spans="1:108" s="13" customFormat="1" ht="12.75">
      <c r="A40" s="14"/>
      <c r="B40" s="71" t="s">
        <v>63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2"/>
      <c r="BJ40" s="48" t="s">
        <v>43</v>
      </c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67">
        <f>'Астрахань (стр.1)'!BW40:CM40+'Махачкала (стр.1)'!BW40:CM40+'Оля (стр.1)'!BW40:CM40</f>
        <v>0</v>
      </c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>
        <f>'Астрахань (стр.1)'!CN40:DD40+'Махачкала (стр.1)'!CN40:DD40+'Оля (стр.1)'!CN40:DD40</f>
        <v>0</v>
      </c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</row>
    <row r="41" spans="1:108" s="13" customFormat="1" ht="12.75">
      <c r="A41" s="14"/>
      <c r="B41" s="68" t="s">
        <v>64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9"/>
      <c r="BJ41" s="48" t="s">
        <v>42</v>
      </c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67">
        <f>'Астрахань (стр.1)'!BW41:CM41+'Махачкала (стр.1)'!BW41:CM41+'Оля (стр.1)'!BW41:CM41</f>
        <v>0</v>
      </c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>
        <f>'Астрахань (стр.1)'!CN41:DD41+'Махачкала (стр.1)'!CN41:DD41+'Оля (стр.1)'!CN41:DD41</f>
        <v>0</v>
      </c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</row>
    <row r="42" spans="1:108" s="13" customFormat="1" ht="12.75">
      <c r="A42" s="14"/>
      <c r="B42" s="71" t="s">
        <v>65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2"/>
      <c r="BJ42" s="48" t="s">
        <v>44</v>
      </c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67">
        <f>'Астрахань (стр.1)'!BW42:CM42+'Махачкала (стр.1)'!BW42:CM42+'Оля (стр.1)'!BW42:CM42</f>
        <v>0</v>
      </c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>
        <f>'Астрахань (стр.1)'!CN42:DD42+'Махачкала (стр.1)'!CN42:DD42+'Оля (стр.1)'!CN42:DD42</f>
        <v>0</v>
      </c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</row>
    <row r="43" spans="1:108" s="13" customFormat="1" ht="12.75">
      <c r="A43" s="14"/>
      <c r="B43" s="71" t="s">
        <v>66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2"/>
      <c r="BJ43" s="48" t="s">
        <v>45</v>
      </c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67">
        <f>'Астрахань (стр.1)'!BW43:CM43+'Махачкала (стр.1)'!BW43:CM43+'Оля (стр.1)'!BW43:CM43</f>
        <v>0</v>
      </c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>
        <f>'Астрахань (стр.1)'!CN43:DD43+'Махачкала (стр.1)'!CN43:DD43+'Оля (стр.1)'!CN43:DD43</f>
        <v>0</v>
      </c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</row>
    <row r="44" spans="1:108" s="13" customFormat="1" ht="12.75">
      <c r="A44" s="14"/>
      <c r="B44" s="68" t="s">
        <v>67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9"/>
      <c r="BJ44" s="48" t="s">
        <v>46</v>
      </c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67">
        <f>'Астрахань (стр.1)'!BW44:CM44+'Махачкала (стр.1)'!BW44:CM44+'Оля (стр.1)'!BW44:CM44</f>
        <v>0</v>
      </c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>
        <f>'Астрахань (стр.1)'!CN44:DD44+'Махачкала (стр.1)'!CN44:DD44+'Оля (стр.1)'!CN44:DD44</f>
        <v>0</v>
      </c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</row>
    <row r="45" spans="1:108" s="13" customFormat="1" ht="12.75">
      <c r="A45" s="14"/>
      <c r="B45" s="65" t="s">
        <v>68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6"/>
      <c r="BJ45" s="48" t="s">
        <v>34</v>
      </c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67">
        <f>'Астрахань (стр.1)'!BW45:CM45+'Махачкала (стр.1)'!BW45:CM45+'Оля (стр.1)'!BW45:CM45</f>
        <v>0</v>
      </c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>
        <f>'Астрахань (стр.1)'!CN45:DD45+'Махачкала (стр.1)'!CN45:DD45+'Оля (стр.1)'!CN45:DD45</f>
        <v>0</v>
      </c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</row>
    <row r="46" spans="1:108" s="13" customFormat="1" ht="12.75">
      <c r="A46" s="14"/>
      <c r="B46" s="65" t="s">
        <v>69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6"/>
      <c r="BJ46" s="48" t="s">
        <v>47</v>
      </c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67">
        <f>'Астрахань (стр.1)'!BW46:CM46+'Махачкала (стр.1)'!BW46:CM46+'Оля (стр.1)'!BW46:CM46</f>
        <v>0</v>
      </c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>
        <f>'Астрахань (стр.1)'!CN46:DD46+'Махачкала (стр.1)'!CN46:DD46+'Оля (стр.1)'!CN46:DD46</f>
        <v>0</v>
      </c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</row>
    <row r="47" spans="1:108" s="17" customFormat="1" ht="12.75">
      <c r="A47" s="15"/>
      <c r="B47" s="74" t="s">
        <v>70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5"/>
      <c r="BJ47" s="45" t="s">
        <v>48</v>
      </c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64">
        <f>'Астрахань (стр.1)'!BW47:CM47+'Махачкала (стр.1)'!BW47:CM47+'Оля (стр.1)'!BW47:CM47</f>
        <v>218710</v>
      </c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>
        <f>'Астрахань (стр.1)'!CN47:DD47+'Махачкала (стр.1)'!CN47:DD47+'Оля (стр.1)'!CN47:DD47</f>
        <v>248710.56186000002</v>
      </c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</row>
    <row r="48" spans="1:108" s="13" customFormat="1" ht="27.75" customHeight="1" thickBot="1">
      <c r="A48" s="20"/>
      <c r="B48" s="82" t="s">
        <v>71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3"/>
      <c r="BJ48" s="84" t="s">
        <v>49</v>
      </c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5">
        <f>'Астрахань (стр.1)'!BW48:CM48+'Махачкала (стр.1)'!BW48:CM48+'Оля (стр.1)'!BW48:CM48</f>
        <v>122.5</v>
      </c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>
        <f>'Астрахань (стр.1)'!CN48:DD48+'Махачкала (стр.1)'!CN48:DD48+'Оля (стр.1)'!CN48:DD48</f>
        <v>3783.77405</v>
      </c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</row>
    <row r="49" spans="1:108" s="18" customFormat="1" ht="13.5" customHeight="1" thickBot="1">
      <c r="A49" s="21"/>
      <c r="B49" s="86" t="s">
        <v>72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7"/>
      <c r="BJ49" s="88" t="s">
        <v>50</v>
      </c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73">
        <f>'Астрахань (стр.1)'!BW49:CM49+'Махачкала (стр.1)'!BW49:CM49+'Оля (стр.1)'!BW49:CM49</f>
        <v>218832.5</v>
      </c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>
        <f>'Астрахань (стр.1)'!CN49:DD49+'Махачкала (стр.1)'!CN49:DD49+'Оля (стр.1)'!CN49:DD49</f>
        <v>252494.33591000002</v>
      </c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</row>
    <row r="50" spans="1:108" s="17" customFormat="1" ht="13.5" customHeight="1">
      <c r="A50" s="22"/>
      <c r="B50" s="76" t="s">
        <v>73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7"/>
      <c r="BJ50" s="78" t="s">
        <v>51</v>
      </c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9">
        <f>BW49-CN49</f>
        <v>-33661.83591000002</v>
      </c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1"/>
    </row>
    <row r="51" s="1" customFormat="1" ht="6" customHeight="1"/>
    <row r="52" s="1" customFormat="1" ht="3" customHeight="1"/>
  </sheetData>
  <sheetProtection/>
  <mergeCells count="133">
    <mergeCell ref="B50:BI50"/>
    <mergeCell ref="BJ50:BV50"/>
    <mergeCell ref="BW50:DD50"/>
    <mergeCell ref="B48:BI48"/>
    <mergeCell ref="BJ48:BV48"/>
    <mergeCell ref="BW48:CM48"/>
    <mergeCell ref="CN48:DD48"/>
    <mergeCell ref="B49:BI49"/>
    <mergeCell ref="BJ49:BV49"/>
    <mergeCell ref="BW49:CM49"/>
    <mergeCell ref="CN49:DD49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2:BI32"/>
    <mergeCell ref="BJ32:BV32"/>
    <mergeCell ref="BW32:CM32"/>
    <mergeCell ref="CN32:DD32"/>
    <mergeCell ref="B33:BI33"/>
    <mergeCell ref="BJ33:BV33"/>
    <mergeCell ref="BW33:CM33"/>
    <mergeCell ref="CN33:DD33"/>
    <mergeCell ref="B30:BI30"/>
    <mergeCell ref="BJ30:BV30"/>
    <mergeCell ref="BW30:CM30"/>
    <mergeCell ref="CN30:DD30"/>
    <mergeCell ref="B31:BI31"/>
    <mergeCell ref="BJ31:BV31"/>
    <mergeCell ref="BW31:CM31"/>
    <mergeCell ref="CN31:DD31"/>
    <mergeCell ref="B28:BI28"/>
    <mergeCell ref="BJ28:BV28"/>
    <mergeCell ref="BW28:CM28"/>
    <mergeCell ref="CN28:DD28"/>
    <mergeCell ref="B29:BI29"/>
    <mergeCell ref="BJ29:BV29"/>
    <mergeCell ref="BW29:CM29"/>
    <mergeCell ref="CN29:DD29"/>
    <mergeCell ref="A26:BI26"/>
    <mergeCell ref="BJ26:BV26"/>
    <mergeCell ref="BW26:CM26"/>
    <mergeCell ref="CN26:DD26"/>
    <mergeCell ref="B27:BI27"/>
    <mergeCell ref="BJ27:BV27"/>
    <mergeCell ref="BW27:CM27"/>
    <mergeCell ref="CN27:DD27"/>
    <mergeCell ref="B20:BI20"/>
    <mergeCell ref="BJ20:BV20"/>
    <mergeCell ref="BW20:DD20"/>
    <mergeCell ref="A22:DD22"/>
    <mergeCell ref="A24:BI25"/>
    <mergeCell ref="BJ24:BV25"/>
    <mergeCell ref="BW24:CM24"/>
    <mergeCell ref="CN24:DD24"/>
    <mergeCell ref="BW25:CM25"/>
    <mergeCell ref="CN25:DD25"/>
    <mergeCell ref="B18:BI18"/>
    <mergeCell ref="BJ18:BV18"/>
    <mergeCell ref="BW18:DD18"/>
    <mergeCell ref="B19:BI19"/>
    <mergeCell ref="BJ19:BV19"/>
    <mergeCell ref="BW19:DD19"/>
    <mergeCell ref="B16:BI16"/>
    <mergeCell ref="BJ16:BV16"/>
    <mergeCell ref="BW16:DD16"/>
    <mergeCell ref="B17:BI17"/>
    <mergeCell ref="BJ17:BV17"/>
    <mergeCell ref="BW17:DD17"/>
    <mergeCell ref="BL10:DD10"/>
    <mergeCell ref="A12:DD12"/>
    <mergeCell ref="A14:BI15"/>
    <mergeCell ref="BJ14:BV15"/>
    <mergeCell ref="BW14:DD14"/>
    <mergeCell ref="BW15:DD15"/>
    <mergeCell ref="A3:DD3"/>
    <mergeCell ref="A4:DD4"/>
    <mergeCell ref="A5:DD5"/>
    <mergeCell ref="A6:DD6"/>
    <mergeCell ref="AX7:BH7"/>
    <mergeCell ref="BL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N29"/>
  <sheetViews>
    <sheetView view="pageBreakPreview" zoomScaleSheetLayoutView="100" zoomScalePageLayoutView="0" workbookViewId="0" topLeftCell="A1">
      <selection activeCell="FN13" sqref="FN13"/>
    </sheetView>
  </sheetViews>
  <sheetFormatPr defaultColWidth="0.875" defaultRowHeight="12.75"/>
  <cols>
    <col min="1" max="91" width="0.875" style="13" customWidth="1"/>
    <col min="92" max="92" width="1.875" style="13" customWidth="1"/>
    <col min="93" max="169" width="0.875" style="13" customWidth="1"/>
    <col min="170" max="170" width="17.25390625" style="13" customWidth="1"/>
    <col min="171" max="16384" width="0.875" style="13" customWidth="1"/>
  </cols>
  <sheetData>
    <row r="1" spans="2:166" ht="15" customHeight="1">
      <c r="B1" s="32" t="s">
        <v>83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</row>
    <row r="2" ht="6" customHeight="1"/>
    <row r="3" spans="1:167" s="2" customFormat="1" ht="12.75" customHeight="1">
      <c r="A3" s="50" t="s">
        <v>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2"/>
      <c r="AV3" s="56" t="s">
        <v>17</v>
      </c>
      <c r="AW3" s="92"/>
      <c r="AX3" s="92"/>
      <c r="AY3" s="92"/>
      <c r="AZ3" s="92"/>
      <c r="BA3" s="92"/>
      <c r="BB3" s="92"/>
      <c r="BC3" s="93"/>
      <c r="BD3" s="50" t="s">
        <v>76</v>
      </c>
      <c r="BE3" s="51"/>
      <c r="BF3" s="51"/>
      <c r="BG3" s="51"/>
      <c r="BH3" s="51"/>
      <c r="BI3" s="51"/>
      <c r="BJ3" s="51"/>
      <c r="BK3" s="51"/>
      <c r="BL3" s="51"/>
      <c r="BM3" s="51"/>
      <c r="BN3" s="52"/>
      <c r="BO3" s="39" t="s">
        <v>77</v>
      </c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1"/>
    </row>
    <row r="4" spans="1:167" s="2" customFormat="1" ht="113.25" customHeight="1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1"/>
      <c r="AV4" s="94"/>
      <c r="AW4" s="95"/>
      <c r="AX4" s="95"/>
      <c r="AY4" s="95"/>
      <c r="AZ4" s="95"/>
      <c r="BA4" s="95"/>
      <c r="BB4" s="95"/>
      <c r="BC4" s="96"/>
      <c r="BD4" s="53"/>
      <c r="BE4" s="54"/>
      <c r="BF4" s="54"/>
      <c r="BG4" s="54"/>
      <c r="BH4" s="54"/>
      <c r="BI4" s="54"/>
      <c r="BJ4" s="54"/>
      <c r="BK4" s="54"/>
      <c r="BL4" s="54"/>
      <c r="BM4" s="54"/>
      <c r="BN4" s="55"/>
      <c r="BO4" s="100" t="s">
        <v>87</v>
      </c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 t="s">
        <v>88</v>
      </c>
      <c r="CB4" s="100"/>
      <c r="CC4" s="100"/>
      <c r="CD4" s="100"/>
      <c r="CE4" s="100"/>
      <c r="CF4" s="100"/>
      <c r="CG4" s="100"/>
      <c r="CH4" s="100"/>
      <c r="CI4" s="100"/>
      <c r="CJ4" s="100" t="s">
        <v>78</v>
      </c>
      <c r="CK4" s="100"/>
      <c r="CL4" s="100"/>
      <c r="CM4" s="100"/>
      <c r="CN4" s="100"/>
      <c r="CO4" s="100"/>
      <c r="CP4" s="100"/>
      <c r="CQ4" s="100"/>
      <c r="CR4" s="100"/>
      <c r="CS4" s="100" t="s">
        <v>86</v>
      </c>
      <c r="CT4" s="100"/>
      <c r="CU4" s="100"/>
      <c r="CV4" s="100"/>
      <c r="CW4" s="100"/>
      <c r="CX4" s="100"/>
      <c r="CY4" s="100"/>
      <c r="CZ4" s="100"/>
      <c r="DA4" s="100"/>
      <c r="DB4" s="100" t="s">
        <v>79</v>
      </c>
      <c r="DC4" s="100"/>
      <c r="DD4" s="100"/>
      <c r="DE4" s="100"/>
      <c r="DF4" s="100"/>
      <c r="DG4" s="100"/>
      <c r="DH4" s="100"/>
      <c r="DI4" s="100"/>
      <c r="DJ4" s="100"/>
      <c r="DK4" s="100" t="s">
        <v>81</v>
      </c>
      <c r="DL4" s="100"/>
      <c r="DM4" s="100"/>
      <c r="DN4" s="100"/>
      <c r="DO4" s="100"/>
      <c r="DP4" s="100"/>
      <c r="DQ4" s="100"/>
      <c r="DR4" s="100"/>
      <c r="DS4" s="100"/>
      <c r="DT4" s="100"/>
      <c r="DU4" s="100" t="s">
        <v>80</v>
      </c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 t="s">
        <v>84</v>
      </c>
      <c r="EK4" s="100"/>
      <c r="EL4" s="100"/>
      <c r="EM4" s="100"/>
      <c r="EN4" s="100"/>
      <c r="EO4" s="100"/>
      <c r="EP4" s="100"/>
      <c r="EQ4" s="100"/>
      <c r="ER4" s="100"/>
      <c r="ES4" s="100" t="s">
        <v>85</v>
      </c>
      <c r="ET4" s="100"/>
      <c r="EU4" s="100"/>
      <c r="EV4" s="100"/>
      <c r="EW4" s="100"/>
      <c r="EX4" s="100"/>
      <c r="EY4" s="100"/>
      <c r="EZ4" s="100"/>
      <c r="FA4" s="100"/>
      <c r="FB4" s="100"/>
      <c r="FC4" s="100" t="s">
        <v>82</v>
      </c>
      <c r="FD4" s="100"/>
      <c r="FE4" s="100"/>
      <c r="FF4" s="100"/>
      <c r="FG4" s="100"/>
      <c r="FH4" s="100"/>
      <c r="FI4" s="100"/>
      <c r="FJ4" s="100"/>
      <c r="FK4" s="100"/>
    </row>
    <row r="5" spans="1:167" s="2" customFormat="1" ht="12" customHeight="1">
      <c r="A5" s="89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1"/>
      <c r="AV5" s="97"/>
      <c r="AW5" s="98"/>
      <c r="AX5" s="98"/>
      <c r="AY5" s="98"/>
      <c r="AZ5" s="98"/>
      <c r="BA5" s="98"/>
      <c r="BB5" s="98"/>
      <c r="BC5" s="99"/>
      <c r="BD5" s="63">
        <v>1</v>
      </c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>
        <v>2</v>
      </c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>
        <v>3</v>
      </c>
      <c r="CB5" s="63"/>
      <c r="CC5" s="63"/>
      <c r="CD5" s="63"/>
      <c r="CE5" s="63"/>
      <c r="CF5" s="63"/>
      <c r="CG5" s="63"/>
      <c r="CH5" s="63"/>
      <c r="CI5" s="63"/>
      <c r="CJ5" s="63">
        <v>4</v>
      </c>
      <c r="CK5" s="63"/>
      <c r="CL5" s="63"/>
      <c r="CM5" s="63"/>
      <c r="CN5" s="63"/>
      <c r="CO5" s="63"/>
      <c r="CP5" s="63"/>
      <c r="CQ5" s="63"/>
      <c r="CR5" s="63"/>
      <c r="CS5" s="63">
        <v>5</v>
      </c>
      <c r="CT5" s="63"/>
      <c r="CU5" s="63"/>
      <c r="CV5" s="63"/>
      <c r="CW5" s="63"/>
      <c r="CX5" s="63"/>
      <c r="CY5" s="63"/>
      <c r="CZ5" s="63"/>
      <c r="DA5" s="63"/>
      <c r="DB5" s="63">
        <v>6</v>
      </c>
      <c r="DC5" s="63"/>
      <c r="DD5" s="63"/>
      <c r="DE5" s="63"/>
      <c r="DF5" s="63"/>
      <c r="DG5" s="63"/>
      <c r="DH5" s="63"/>
      <c r="DI5" s="63"/>
      <c r="DJ5" s="63"/>
      <c r="DK5" s="63">
        <v>7</v>
      </c>
      <c r="DL5" s="63"/>
      <c r="DM5" s="63"/>
      <c r="DN5" s="63"/>
      <c r="DO5" s="63"/>
      <c r="DP5" s="63"/>
      <c r="DQ5" s="63"/>
      <c r="DR5" s="63"/>
      <c r="DS5" s="63"/>
      <c r="DT5" s="63"/>
      <c r="DU5" s="63">
        <v>8</v>
      </c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>
        <v>9</v>
      </c>
      <c r="EK5" s="63"/>
      <c r="EL5" s="63"/>
      <c r="EM5" s="63"/>
      <c r="EN5" s="63"/>
      <c r="EO5" s="63"/>
      <c r="EP5" s="63"/>
      <c r="EQ5" s="63"/>
      <c r="ER5" s="63"/>
      <c r="ES5" s="63">
        <v>10</v>
      </c>
      <c r="ET5" s="63"/>
      <c r="EU5" s="63"/>
      <c r="EV5" s="63"/>
      <c r="EW5" s="63"/>
      <c r="EX5" s="63"/>
      <c r="EY5" s="63"/>
      <c r="EZ5" s="63"/>
      <c r="FA5" s="63"/>
      <c r="FB5" s="63"/>
      <c r="FC5" s="63">
        <v>11</v>
      </c>
      <c r="FD5" s="63"/>
      <c r="FE5" s="63"/>
      <c r="FF5" s="63"/>
      <c r="FG5" s="63"/>
      <c r="FH5" s="63"/>
      <c r="FI5" s="63"/>
      <c r="FJ5" s="63"/>
      <c r="FK5" s="63"/>
    </row>
    <row r="6" spans="1:167" s="17" customFormat="1" ht="13.5" customHeight="1">
      <c r="A6" s="15"/>
      <c r="B6" s="101" t="s">
        <v>26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2"/>
      <c r="AV6" s="45" t="s">
        <v>27</v>
      </c>
      <c r="AW6" s="45"/>
      <c r="AX6" s="45"/>
      <c r="AY6" s="45"/>
      <c r="AZ6" s="45"/>
      <c r="BA6" s="45"/>
      <c r="BB6" s="45"/>
      <c r="BC6" s="45"/>
      <c r="BD6" s="103">
        <f>SUM(BO6:FK6)</f>
        <v>248710.56186000002</v>
      </c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>
        <f>'Астрахань (стр.2)'!BO6:BZ6+'Махачкала (стр.2)'!BO6:BZ6+'Оля (стр.2)'!BO6:BZ6</f>
        <v>0</v>
      </c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>
        <f>'Астрахань (стр.2)'!CA6:CI6+'Махачкала (стр.2)'!CA6:CI6+'Оля (стр.2)'!CA6:CI6</f>
        <v>11175.00782</v>
      </c>
      <c r="CB6" s="103"/>
      <c r="CC6" s="103"/>
      <c r="CD6" s="103"/>
      <c r="CE6" s="103"/>
      <c r="CF6" s="103"/>
      <c r="CG6" s="103"/>
      <c r="CH6" s="103"/>
      <c r="CI6" s="103"/>
      <c r="CJ6" s="103">
        <f>'Астрахань (стр.2)'!CJ6:CR6+'Махачкала (стр.2)'!CJ6:CR6+'Оля (стр.2)'!CJ6:CR6</f>
        <v>105814.54141</v>
      </c>
      <c r="CK6" s="103"/>
      <c r="CL6" s="103"/>
      <c r="CM6" s="103"/>
      <c r="CN6" s="103"/>
      <c r="CO6" s="103"/>
      <c r="CP6" s="103"/>
      <c r="CQ6" s="103"/>
      <c r="CR6" s="103"/>
      <c r="CS6" s="103">
        <f>'Астрахань (стр.2)'!CS6:DA6+'Махачкала (стр.2)'!CS6:DA6+'Оля (стр.2)'!CS6:DA6</f>
        <v>32249.03195</v>
      </c>
      <c r="CT6" s="103"/>
      <c r="CU6" s="103"/>
      <c r="CV6" s="103"/>
      <c r="CW6" s="103"/>
      <c r="CX6" s="103"/>
      <c r="CY6" s="103"/>
      <c r="CZ6" s="103"/>
      <c r="DA6" s="103"/>
      <c r="DB6" s="103">
        <f>'Астрахань (стр.2)'!DB6:DJ6+'Махачкала (стр.2)'!DB6:DJ6+'Оля (стр.2)'!DB6:DJ6</f>
        <v>12326.54314</v>
      </c>
      <c r="DC6" s="103"/>
      <c r="DD6" s="103"/>
      <c r="DE6" s="103"/>
      <c r="DF6" s="103"/>
      <c r="DG6" s="103"/>
      <c r="DH6" s="103"/>
      <c r="DI6" s="103"/>
      <c r="DJ6" s="103"/>
      <c r="DK6" s="103">
        <f>'Астрахань (стр.2)'!DK6:DT6+'Махачкала (стр.2)'!DK6:DT6+'Оля (стр.2)'!DK6:DT6</f>
        <v>86285.74384000001</v>
      </c>
      <c r="DL6" s="103"/>
      <c r="DM6" s="103"/>
      <c r="DN6" s="103"/>
      <c r="DO6" s="103"/>
      <c r="DP6" s="103"/>
      <c r="DQ6" s="103"/>
      <c r="DR6" s="103"/>
      <c r="DS6" s="103"/>
      <c r="DT6" s="103"/>
      <c r="DU6" s="103">
        <f>'Астрахань (стр.2)'!DU6:EI6+'Махачкала (стр.2)'!DU6:EI6+'Оля (стр.2)'!DU6:EI6</f>
        <v>0</v>
      </c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>
        <f>'Астрахань (стр.2)'!EJ6:ER6+'Махачкала (стр.2)'!EJ6:ER6+'Оля (стр.2)'!EJ6:ER6</f>
        <v>0</v>
      </c>
      <c r="EK6" s="103"/>
      <c r="EL6" s="103"/>
      <c r="EM6" s="103"/>
      <c r="EN6" s="103"/>
      <c r="EO6" s="103"/>
      <c r="EP6" s="103"/>
      <c r="EQ6" s="103"/>
      <c r="ER6" s="103"/>
      <c r="ES6" s="103">
        <f>'Астрахань (стр.2)'!ES6:FB6+'Махачкала (стр.2)'!ES6:FB6+'Оля (стр.2)'!ES6:FB6</f>
        <v>859.6936999999999</v>
      </c>
      <c r="ET6" s="103"/>
      <c r="EU6" s="103"/>
      <c r="EV6" s="103"/>
      <c r="EW6" s="103"/>
      <c r="EX6" s="103"/>
      <c r="EY6" s="103"/>
      <c r="EZ6" s="103"/>
      <c r="FA6" s="103"/>
      <c r="FB6" s="103"/>
      <c r="FC6" s="103">
        <f>'Астрахань (стр.2)'!FC6:FK6+'Махачкала (стр.2)'!FC6:FK6+'Оля (стр.2)'!FC6:FK6</f>
        <v>0</v>
      </c>
      <c r="FD6" s="103"/>
      <c r="FE6" s="103"/>
      <c r="FF6" s="103"/>
      <c r="FG6" s="103"/>
      <c r="FH6" s="103"/>
      <c r="FI6" s="103"/>
      <c r="FJ6" s="103"/>
      <c r="FK6" s="103"/>
    </row>
    <row r="7" spans="1:167" ht="13.5" customHeight="1">
      <c r="A7" s="16"/>
      <c r="B7" s="104" t="s">
        <v>52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5"/>
      <c r="AV7" s="48" t="s">
        <v>28</v>
      </c>
      <c r="AW7" s="48"/>
      <c r="AX7" s="48"/>
      <c r="AY7" s="48"/>
      <c r="AZ7" s="48"/>
      <c r="BA7" s="48"/>
      <c r="BB7" s="48"/>
      <c r="BC7" s="48"/>
      <c r="BD7" s="106">
        <f aca="true" t="shared" si="0" ref="BD7:BD26">SUM(BO7:FK7)</f>
        <v>0</v>
      </c>
      <c r="BE7" s="107"/>
      <c r="BF7" s="107"/>
      <c r="BG7" s="107"/>
      <c r="BH7" s="107"/>
      <c r="BI7" s="107"/>
      <c r="BJ7" s="107"/>
      <c r="BK7" s="107"/>
      <c r="BL7" s="107"/>
      <c r="BM7" s="107"/>
      <c r="BN7" s="108"/>
      <c r="BO7" s="49">
        <f>'Астрахань (стр.2)'!BO7:BZ7+'Махачкала (стр.2)'!BO7:BZ7+'Оля (стр.2)'!BO7:BZ7</f>
        <v>0</v>
      </c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>
        <f>'Астрахань (стр.2)'!CA7:CI7+'Махачкала (стр.2)'!CA7:CI7+'Оля (стр.2)'!CA7:CI7</f>
        <v>0</v>
      </c>
      <c r="CB7" s="49"/>
      <c r="CC7" s="49"/>
      <c r="CD7" s="49"/>
      <c r="CE7" s="49"/>
      <c r="CF7" s="49"/>
      <c r="CG7" s="49"/>
      <c r="CH7" s="49"/>
      <c r="CI7" s="49"/>
      <c r="CJ7" s="49">
        <f>'Астрахань (стр.2)'!CJ7:CR7+'Махачкала (стр.2)'!CJ7:CR7+'Оля (стр.2)'!CJ7:CR7</f>
        <v>0</v>
      </c>
      <c r="CK7" s="49"/>
      <c r="CL7" s="49"/>
      <c r="CM7" s="49"/>
      <c r="CN7" s="49"/>
      <c r="CO7" s="49"/>
      <c r="CP7" s="49"/>
      <c r="CQ7" s="49"/>
      <c r="CR7" s="49"/>
      <c r="CS7" s="49">
        <f>'Астрахань (стр.2)'!CS7:DA7+'Махачкала (стр.2)'!CS7:DA7+'Оля (стр.2)'!CS7:DA7</f>
        <v>0</v>
      </c>
      <c r="CT7" s="49"/>
      <c r="CU7" s="49"/>
      <c r="CV7" s="49"/>
      <c r="CW7" s="49"/>
      <c r="CX7" s="49"/>
      <c r="CY7" s="49"/>
      <c r="CZ7" s="49"/>
      <c r="DA7" s="49"/>
      <c r="DB7" s="49">
        <f>'Астрахань (стр.2)'!DB7:DJ7+'Махачкала (стр.2)'!DB7:DJ7+'Оля (стр.2)'!DB7:DJ7</f>
        <v>0</v>
      </c>
      <c r="DC7" s="49"/>
      <c r="DD7" s="49"/>
      <c r="DE7" s="49"/>
      <c r="DF7" s="49"/>
      <c r="DG7" s="49"/>
      <c r="DH7" s="49"/>
      <c r="DI7" s="49"/>
      <c r="DJ7" s="49"/>
      <c r="DK7" s="49">
        <f>'Астрахань (стр.2)'!DK7:DT7+'Махачкала (стр.2)'!DK7:DT7+'Оля (стр.2)'!DK7:DT7</f>
        <v>0</v>
      </c>
      <c r="DL7" s="49"/>
      <c r="DM7" s="49"/>
      <c r="DN7" s="49"/>
      <c r="DO7" s="49"/>
      <c r="DP7" s="49"/>
      <c r="DQ7" s="49"/>
      <c r="DR7" s="49"/>
      <c r="DS7" s="49"/>
      <c r="DT7" s="49"/>
      <c r="DU7" s="49">
        <f>'Астрахань (стр.2)'!DU7:EI7+'Махачкала (стр.2)'!DU7:EI7+'Оля (стр.2)'!DU7:EI7</f>
        <v>0</v>
      </c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>
        <f>'Астрахань (стр.2)'!EJ7:ER7+'Махачкала (стр.2)'!EJ7:ER7+'Оля (стр.2)'!EJ7:ER7</f>
        <v>0</v>
      </c>
      <c r="EK7" s="49"/>
      <c r="EL7" s="49"/>
      <c r="EM7" s="49"/>
      <c r="EN7" s="49"/>
      <c r="EO7" s="49"/>
      <c r="EP7" s="49"/>
      <c r="EQ7" s="49"/>
      <c r="ER7" s="49"/>
      <c r="ES7" s="49">
        <f>'Астрахань (стр.2)'!ES7:FB7+'Махачкала (стр.2)'!ES7:FB7+'Оля (стр.2)'!ES7:FB7</f>
        <v>0</v>
      </c>
      <c r="ET7" s="49"/>
      <c r="EU7" s="49"/>
      <c r="EV7" s="49"/>
      <c r="EW7" s="49"/>
      <c r="EX7" s="49"/>
      <c r="EY7" s="49"/>
      <c r="EZ7" s="49"/>
      <c r="FA7" s="49"/>
      <c r="FB7" s="49"/>
      <c r="FC7" s="49">
        <f>'Астрахань (стр.2)'!FC7:FK7+'Махачкала (стр.2)'!FC7:FK7+'Оля (стр.2)'!FC7:FK7</f>
        <v>0</v>
      </c>
      <c r="FD7" s="49"/>
      <c r="FE7" s="49"/>
      <c r="FF7" s="49"/>
      <c r="FG7" s="49"/>
      <c r="FH7" s="49"/>
      <c r="FI7" s="49"/>
      <c r="FJ7" s="49"/>
      <c r="FK7" s="49"/>
    </row>
    <row r="8" spans="1:167" ht="13.5" customHeight="1">
      <c r="A8" s="14"/>
      <c r="B8" s="65" t="s">
        <v>53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6"/>
      <c r="AV8" s="48" t="s">
        <v>29</v>
      </c>
      <c r="AW8" s="48"/>
      <c r="AX8" s="48"/>
      <c r="AY8" s="48"/>
      <c r="AZ8" s="48"/>
      <c r="BA8" s="48"/>
      <c r="BB8" s="48"/>
      <c r="BC8" s="48"/>
      <c r="BD8" s="106">
        <f t="shared" si="0"/>
        <v>0</v>
      </c>
      <c r="BE8" s="107"/>
      <c r="BF8" s="107"/>
      <c r="BG8" s="107"/>
      <c r="BH8" s="107"/>
      <c r="BI8" s="107"/>
      <c r="BJ8" s="107"/>
      <c r="BK8" s="107"/>
      <c r="BL8" s="107"/>
      <c r="BM8" s="107"/>
      <c r="BN8" s="108"/>
      <c r="BO8" s="49">
        <f>'Астрахань (стр.2)'!BO8:BZ8+'Махачкала (стр.2)'!BO8:BZ8+'Оля (стр.2)'!BO8:BZ8</f>
        <v>0</v>
      </c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>
        <f>'Астрахань (стр.2)'!CA8:CI8+'Махачкала (стр.2)'!CA8:CI8+'Оля (стр.2)'!CA8:CI8</f>
        <v>0</v>
      </c>
      <c r="CB8" s="49"/>
      <c r="CC8" s="49"/>
      <c r="CD8" s="49"/>
      <c r="CE8" s="49"/>
      <c r="CF8" s="49"/>
      <c r="CG8" s="49"/>
      <c r="CH8" s="49"/>
      <c r="CI8" s="49"/>
      <c r="CJ8" s="49">
        <f>'Астрахань (стр.2)'!CJ8:CR8+'Махачкала (стр.2)'!CJ8:CR8+'Оля (стр.2)'!CJ8:CR8</f>
        <v>0</v>
      </c>
      <c r="CK8" s="49"/>
      <c r="CL8" s="49"/>
      <c r="CM8" s="49"/>
      <c r="CN8" s="49"/>
      <c r="CO8" s="49"/>
      <c r="CP8" s="49"/>
      <c r="CQ8" s="49"/>
      <c r="CR8" s="49"/>
      <c r="CS8" s="49">
        <f>'Астрахань (стр.2)'!CS8:DA8+'Махачкала (стр.2)'!CS8:DA8+'Оля (стр.2)'!CS8:DA8</f>
        <v>0</v>
      </c>
      <c r="CT8" s="49"/>
      <c r="CU8" s="49"/>
      <c r="CV8" s="49"/>
      <c r="CW8" s="49"/>
      <c r="CX8" s="49"/>
      <c r="CY8" s="49"/>
      <c r="CZ8" s="49"/>
      <c r="DA8" s="49"/>
      <c r="DB8" s="49">
        <f>'Астрахань (стр.2)'!DB8:DJ8+'Махачкала (стр.2)'!DB8:DJ8+'Оля (стр.2)'!DB8:DJ8</f>
        <v>0</v>
      </c>
      <c r="DC8" s="49"/>
      <c r="DD8" s="49"/>
      <c r="DE8" s="49"/>
      <c r="DF8" s="49"/>
      <c r="DG8" s="49"/>
      <c r="DH8" s="49"/>
      <c r="DI8" s="49"/>
      <c r="DJ8" s="49"/>
      <c r="DK8" s="49">
        <f>'Астрахань (стр.2)'!DK8:DT8+'Махачкала (стр.2)'!DK8:DT8+'Оля (стр.2)'!DK8:DT8</f>
        <v>0</v>
      </c>
      <c r="DL8" s="49"/>
      <c r="DM8" s="49"/>
      <c r="DN8" s="49"/>
      <c r="DO8" s="49"/>
      <c r="DP8" s="49"/>
      <c r="DQ8" s="49"/>
      <c r="DR8" s="49"/>
      <c r="DS8" s="49"/>
      <c r="DT8" s="49"/>
      <c r="DU8" s="49">
        <f>'Астрахань (стр.2)'!DU8:EI8+'Махачкала (стр.2)'!DU8:EI8+'Оля (стр.2)'!DU8:EI8</f>
        <v>0</v>
      </c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>
        <f>'Астрахань (стр.2)'!EJ8:ER8+'Махачкала (стр.2)'!EJ8:ER8+'Оля (стр.2)'!EJ8:ER8</f>
        <v>0</v>
      </c>
      <c r="EK8" s="49"/>
      <c r="EL8" s="49"/>
      <c r="EM8" s="49"/>
      <c r="EN8" s="49"/>
      <c r="EO8" s="49"/>
      <c r="EP8" s="49"/>
      <c r="EQ8" s="49"/>
      <c r="ER8" s="49"/>
      <c r="ES8" s="49">
        <f>'Астрахань (стр.2)'!ES8:FB8+'Махачкала (стр.2)'!ES8:FB8+'Оля (стр.2)'!ES8:FB8</f>
        <v>0</v>
      </c>
      <c r="ET8" s="49"/>
      <c r="EU8" s="49"/>
      <c r="EV8" s="49"/>
      <c r="EW8" s="49"/>
      <c r="EX8" s="49"/>
      <c r="EY8" s="49"/>
      <c r="EZ8" s="49"/>
      <c r="FA8" s="49"/>
      <c r="FB8" s="49"/>
      <c r="FC8" s="49">
        <f>'Астрахань (стр.2)'!FC8:FK8+'Махачкала (стр.2)'!FC8:FK8+'Оля (стр.2)'!FC8:FK8</f>
        <v>0</v>
      </c>
      <c r="FD8" s="49"/>
      <c r="FE8" s="49"/>
      <c r="FF8" s="49"/>
      <c r="FG8" s="49"/>
      <c r="FH8" s="49"/>
      <c r="FI8" s="49"/>
      <c r="FJ8" s="49"/>
      <c r="FK8" s="49"/>
    </row>
    <row r="9" spans="1:167" ht="26.25" customHeight="1">
      <c r="A9" s="14"/>
      <c r="B9" s="65" t="s">
        <v>74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6"/>
      <c r="AV9" s="48" t="s">
        <v>30</v>
      </c>
      <c r="AW9" s="48"/>
      <c r="AX9" s="48"/>
      <c r="AY9" s="48"/>
      <c r="AZ9" s="48"/>
      <c r="BA9" s="48"/>
      <c r="BB9" s="48"/>
      <c r="BC9" s="48"/>
      <c r="BD9" s="106">
        <f t="shared" si="0"/>
        <v>0</v>
      </c>
      <c r="BE9" s="107"/>
      <c r="BF9" s="107"/>
      <c r="BG9" s="107"/>
      <c r="BH9" s="107"/>
      <c r="BI9" s="107"/>
      <c r="BJ9" s="107"/>
      <c r="BK9" s="107"/>
      <c r="BL9" s="107"/>
      <c r="BM9" s="107"/>
      <c r="BN9" s="108"/>
      <c r="BO9" s="49">
        <f>'Астрахань (стр.2)'!BO9:BZ9+'Махачкала (стр.2)'!BO9:BZ9+'Оля (стр.2)'!BO9:BZ9</f>
        <v>0</v>
      </c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>
        <f>'Астрахань (стр.2)'!CA9:CI9+'Махачкала (стр.2)'!CA9:CI9+'Оля (стр.2)'!CA9:CI9</f>
        <v>0</v>
      </c>
      <c r="CB9" s="49"/>
      <c r="CC9" s="49"/>
      <c r="CD9" s="49"/>
      <c r="CE9" s="49"/>
      <c r="CF9" s="49"/>
      <c r="CG9" s="49"/>
      <c r="CH9" s="49"/>
      <c r="CI9" s="49"/>
      <c r="CJ9" s="49">
        <f>'Астрахань (стр.2)'!CJ9:CR9+'Махачкала (стр.2)'!CJ9:CR9+'Оля (стр.2)'!CJ9:CR9</f>
        <v>0</v>
      </c>
      <c r="CK9" s="49"/>
      <c r="CL9" s="49"/>
      <c r="CM9" s="49"/>
      <c r="CN9" s="49"/>
      <c r="CO9" s="49"/>
      <c r="CP9" s="49"/>
      <c r="CQ9" s="49"/>
      <c r="CR9" s="49"/>
      <c r="CS9" s="49">
        <f>'Астрахань (стр.2)'!CS9:DA9+'Махачкала (стр.2)'!CS9:DA9+'Оля (стр.2)'!CS9:DA9</f>
        <v>0</v>
      </c>
      <c r="CT9" s="49"/>
      <c r="CU9" s="49"/>
      <c r="CV9" s="49"/>
      <c r="CW9" s="49"/>
      <c r="CX9" s="49"/>
      <c r="CY9" s="49"/>
      <c r="CZ9" s="49"/>
      <c r="DA9" s="49"/>
      <c r="DB9" s="49">
        <f>'Астрахань (стр.2)'!DB9:DJ9+'Махачкала (стр.2)'!DB9:DJ9+'Оля (стр.2)'!DB9:DJ9</f>
        <v>0</v>
      </c>
      <c r="DC9" s="49"/>
      <c r="DD9" s="49"/>
      <c r="DE9" s="49"/>
      <c r="DF9" s="49"/>
      <c r="DG9" s="49"/>
      <c r="DH9" s="49"/>
      <c r="DI9" s="49"/>
      <c r="DJ9" s="49"/>
      <c r="DK9" s="49">
        <f>'Астрахань (стр.2)'!DK9:DT9+'Махачкала (стр.2)'!DK9:DT9+'Оля (стр.2)'!DK9:DT9</f>
        <v>0</v>
      </c>
      <c r="DL9" s="49"/>
      <c r="DM9" s="49"/>
      <c r="DN9" s="49"/>
      <c r="DO9" s="49"/>
      <c r="DP9" s="49"/>
      <c r="DQ9" s="49"/>
      <c r="DR9" s="49"/>
      <c r="DS9" s="49"/>
      <c r="DT9" s="49"/>
      <c r="DU9" s="49">
        <f>'Астрахань (стр.2)'!DU9:EI9+'Махачкала (стр.2)'!DU9:EI9+'Оля (стр.2)'!DU9:EI9</f>
        <v>0</v>
      </c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>
        <f>'Астрахань (стр.2)'!EJ9:ER9+'Махачкала (стр.2)'!EJ9:ER9+'Оля (стр.2)'!EJ9:ER9</f>
        <v>0</v>
      </c>
      <c r="EK9" s="49"/>
      <c r="EL9" s="49"/>
      <c r="EM9" s="49"/>
      <c r="EN9" s="49"/>
      <c r="EO9" s="49"/>
      <c r="EP9" s="49"/>
      <c r="EQ9" s="49"/>
      <c r="ER9" s="49"/>
      <c r="ES9" s="49">
        <f>'Астрахань (стр.2)'!ES9:FB9+'Махачкала (стр.2)'!ES9:FB9+'Оля (стр.2)'!ES9:FB9</f>
        <v>0</v>
      </c>
      <c r="ET9" s="49"/>
      <c r="EU9" s="49"/>
      <c r="EV9" s="49"/>
      <c r="EW9" s="49"/>
      <c r="EX9" s="49"/>
      <c r="EY9" s="49"/>
      <c r="EZ9" s="49"/>
      <c r="FA9" s="49"/>
      <c r="FB9" s="49"/>
      <c r="FC9" s="49">
        <f>'Астрахань (стр.2)'!FC9:FK9+'Махачкала (стр.2)'!FC9:FK9+'Оля (стр.2)'!FC9:FK9</f>
        <v>0</v>
      </c>
      <c r="FD9" s="49"/>
      <c r="FE9" s="49"/>
      <c r="FF9" s="49"/>
      <c r="FG9" s="49"/>
      <c r="FH9" s="49"/>
      <c r="FI9" s="49"/>
      <c r="FJ9" s="49"/>
      <c r="FK9" s="49"/>
    </row>
    <row r="10" spans="1:167" ht="13.5" customHeight="1">
      <c r="A10" s="14"/>
      <c r="B10" s="43" t="s">
        <v>55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4"/>
      <c r="AV10" s="48" t="s">
        <v>31</v>
      </c>
      <c r="AW10" s="48"/>
      <c r="AX10" s="48"/>
      <c r="AY10" s="48"/>
      <c r="AZ10" s="48"/>
      <c r="BA10" s="48"/>
      <c r="BB10" s="48"/>
      <c r="BC10" s="48"/>
      <c r="BD10" s="106">
        <f t="shared" si="0"/>
        <v>0</v>
      </c>
      <c r="BE10" s="107"/>
      <c r="BF10" s="107"/>
      <c r="BG10" s="107"/>
      <c r="BH10" s="107"/>
      <c r="BI10" s="107"/>
      <c r="BJ10" s="107"/>
      <c r="BK10" s="107"/>
      <c r="BL10" s="107"/>
      <c r="BM10" s="107"/>
      <c r="BN10" s="108"/>
      <c r="BO10" s="49">
        <f>'Астрахань (стр.2)'!BO10:BZ10+'Махачкала (стр.2)'!BO10:BZ10+'Оля (стр.2)'!BO10:BZ10</f>
        <v>0</v>
      </c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>
        <f>'Астрахань (стр.2)'!CA10:CI10+'Махачкала (стр.2)'!CA10:CI10+'Оля (стр.2)'!CA10:CI10</f>
        <v>0</v>
      </c>
      <c r="CB10" s="49"/>
      <c r="CC10" s="49"/>
      <c r="CD10" s="49"/>
      <c r="CE10" s="49"/>
      <c r="CF10" s="49"/>
      <c r="CG10" s="49"/>
      <c r="CH10" s="49"/>
      <c r="CI10" s="49"/>
      <c r="CJ10" s="49">
        <f>'Астрахань (стр.2)'!CJ10:CR10+'Махачкала (стр.2)'!CJ10:CR10+'Оля (стр.2)'!CJ10:CR10</f>
        <v>0</v>
      </c>
      <c r="CK10" s="49"/>
      <c r="CL10" s="49"/>
      <c r="CM10" s="49"/>
      <c r="CN10" s="49"/>
      <c r="CO10" s="49"/>
      <c r="CP10" s="49"/>
      <c r="CQ10" s="49"/>
      <c r="CR10" s="49"/>
      <c r="CS10" s="49">
        <f>'Астрахань (стр.2)'!CS10:DA10+'Махачкала (стр.2)'!CS10:DA10+'Оля (стр.2)'!CS10:DA10</f>
        <v>0</v>
      </c>
      <c r="CT10" s="49"/>
      <c r="CU10" s="49"/>
      <c r="CV10" s="49"/>
      <c r="CW10" s="49"/>
      <c r="CX10" s="49"/>
      <c r="CY10" s="49"/>
      <c r="CZ10" s="49"/>
      <c r="DA10" s="49"/>
      <c r="DB10" s="49">
        <f>'Астрахань (стр.2)'!DB10:DJ10+'Махачкала (стр.2)'!DB10:DJ10+'Оля (стр.2)'!DB10:DJ10</f>
        <v>0</v>
      </c>
      <c r="DC10" s="49"/>
      <c r="DD10" s="49"/>
      <c r="DE10" s="49"/>
      <c r="DF10" s="49"/>
      <c r="DG10" s="49"/>
      <c r="DH10" s="49"/>
      <c r="DI10" s="49"/>
      <c r="DJ10" s="49"/>
      <c r="DK10" s="49">
        <f>'Астрахань (стр.2)'!DK10:DT10+'Махачкала (стр.2)'!DK10:DT10+'Оля (стр.2)'!DK10:DT10</f>
        <v>0</v>
      </c>
      <c r="DL10" s="49"/>
      <c r="DM10" s="49"/>
      <c r="DN10" s="49"/>
      <c r="DO10" s="49"/>
      <c r="DP10" s="49"/>
      <c r="DQ10" s="49"/>
      <c r="DR10" s="49"/>
      <c r="DS10" s="49"/>
      <c r="DT10" s="49"/>
      <c r="DU10" s="49">
        <f>'Астрахань (стр.2)'!DU10:EI10+'Махачкала (стр.2)'!DU10:EI10+'Оля (стр.2)'!DU10:EI10</f>
        <v>0</v>
      </c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>
        <f>'Астрахань (стр.2)'!EJ10:ER10+'Махачкала (стр.2)'!EJ10:ER10+'Оля (стр.2)'!EJ10:ER10</f>
        <v>0</v>
      </c>
      <c r="EK10" s="49"/>
      <c r="EL10" s="49"/>
      <c r="EM10" s="49"/>
      <c r="EN10" s="49"/>
      <c r="EO10" s="49"/>
      <c r="EP10" s="49"/>
      <c r="EQ10" s="49"/>
      <c r="ER10" s="49"/>
      <c r="ES10" s="49">
        <f>'Астрахань (стр.2)'!ES10:FB10+'Махачкала (стр.2)'!ES10:FB10+'Оля (стр.2)'!ES10:FB10</f>
        <v>0</v>
      </c>
      <c r="ET10" s="49"/>
      <c r="EU10" s="49"/>
      <c r="EV10" s="49"/>
      <c r="EW10" s="49"/>
      <c r="EX10" s="49"/>
      <c r="EY10" s="49"/>
      <c r="EZ10" s="49"/>
      <c r="FA10" s="49"/>
      <c r="FB10" s="49"/>
      <c r="FC10" s="49">
        <f>'Астрахань (стр.2)'!FC10:FK10+'Махачкала (стр.2)'!FC10:FK10+'Оля (стр.2)'!FC10:FK10</f>
        <v>0</v>
      </c>
      <c r="FD10" s="49"/>
      <c r="FE10" s="49"/>
      <c r="FF10" s="49"/>
      <c r="FG10" s="49"/>
      <c r="FH10" s="49"/>
      <c r="FI10" s="49"/>
      <c r="FJ10" s="49"/>
      <c r="FK10" s="49"/>
    </row>
    <row r="11" spans="1:167" ht="13.5" customHeight="1">
      <c r="A11" s="14"/>
      <c r="B11" s="65" t="s">
        <v>56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6"/>
      <c r="AV11" s="48" t="s">
        <v>32</v>
      </c>
      <c r="AW11" s="48"/>
      <c r="AX11" s="48"/>
      <c r="AY11" s="48"/>
      <c r="AZ11" s="48"/>
      <c r="BA11" s="48"/>
      <c r="BB11" s="48"/>
      <c r="BC11" s="48"/>
      <c r="BD11" s="106">
        <f t="shared" si="0"/>
        <v>0</v>
      </c>
      <c r="BE11" s="107"/>
      <c r="BF11" s="107"/>
      <c r="BG11" s="107"/>
      <c r="BH11" s="107"/>
      <c r="BI11" s="107"/>
      <c r="BJ11" s="107"/>
      <c r="BK11" s="107"/>
      <c r="BL11" s="107"/>
      <c r="BM11" s="107"/>
      <c r="BN11" s="108"/>
      <c r="BO11" s="49">
        <f>'Астрахань (стр.2)'!BO11:BZ11+'Махачкала (стр.2)'!BO11:BZ11+'Оля (стр.2)'!BO11:BZ11</f>
        <v>0</v>
      </c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>
        <f>'Астрахань (стр.2)'!CA11:CI11+'Махачкала (стр.2)'!CA11:CI11+'Оля (стр.2)'!CA11:CI11</f>
        <v>0</v>
      </c>
      <c r="CB11" s="49"/>
      <c r="CC11" s="49"/>
      <c r="CD11" s="49"/>
      <c r="CE11" s="49"/>
      <c r="CF11" s="49"/>
      <c r="CG11" s="49"/>
      <c r="CH11" s="49"/>
      <c r="CI11" s="49"/>
      <c r="CJ11" s="49">
        <f>'Астрахань (стр.2)'!CJ11:CR11+'Махачкала (стр.2)'!CJ11:CR11+'Оля (стр.2)'!CJ11:CR11</f>
        <v>0</v>
      </c>
      <c r="CK11" s="49"/>
      <c r="CL11" s="49"/>
      <c r="CM11" s="49"/>
      <c r="CN11" s="49"/>
      <c r="CO11" s="49"/>
      <c r="CP11" s="49"/>
      <c r="CQ11" s="49"/>
      <c r="CR11" s="49"/>
      <c r="CS11" s="49">
        <f>'Астрахань (стр.2)'!CS11:DA11+'Махачкала (стр.2)'!CS11:DA11+'Оля (стр.2)'!CS11:DA11</f>
        <v>0</v>
      </c>
      <c r="CT11" s="49"/>
      <c r="CU11" s="49"/>
      <c r="CV11" s="49"/>
      <c r="CW11" s="49"/>
      <c r="CX11" s="49"/>
      <c r="CY11" s="49"/>
      <c r="CZ11" s="49"/>
      <c r="DA11" s="49"/>
      <c r="DB11" s="49">
        <f>'Астрахань (стр.2)'!DB11:DJ11+'Махачкала (стр.2)'!DB11:DJ11+'Оля (стр.2)'!DB11:DJ11</f>
        <v>0</v>
      </c>
      <c r="DC11" s="49"/>
      <c r="DD11" s="49"/>
      <c r="DE11" s="49"/>
      <c r="DF11" s="49"/>
      <c r="DG11" s="49"/>
      <c r="DH11" s="49"/>
      <c r="DI11" s="49"/>
      <c r="DJ11" s="49"/>
      <c r="DK11" s="49">
        <f>'Астрахань (стр.2)'!DK11:DT11+'Махачкала (стр.2)'!DK11:DT11+'Оля (стр.2)'!DK11:DT11</f>
        <v>0</v>
      </c>
      <c r="DL11" s="49"/>
      <c r="DM11" s="49"/>
      <c r="DN11" s="49"/>
      <c r="DO11" s="49"/>
      <c r="DP11" s="49"/>
      <c r="DQ11" s="49"/>
      <c r="DR11" s="49"/>
      <c r="DS11" s="49"/>
      <c r="DT11" s="49"/>
      <c r="DU11" s="49">
        <f>'Астрахань (стр.2)'!DU11:EI11+'Махачкала (стр.2)'!DU11:EI11+'Оля (стр.2)'!DU11:EI11</f>
        <v>0</v>
      </c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>
        <f>'Астрахань (стр.2)'!EJ11:ER11+'Махачкала (стр.2)'!EJ11:ER11+'Оля (стр.2)'!EJ11:ER11</f>
        <v>0</v>
      </c>
      <c r="EK11" s="49"/>
      <c r="EL11" s="49"/>
      <c r="EM11" s="49"/>
      <c r="EN11" s="49"/>
      <c r="EO11" s="49"/>
      <c r="EP11" s="49"/>
      <c r="EQ11" s="49"/>
      <c r="ER11" s="49"/>
      <c r="ES11" s="49">
        <f>'Астрахань (стр.2)'!ES11:FB11+'Махачкала (стр.2)'!ES11:FB11+'Оля (стр.2)'!ES11:FB11</f>
        <v>0</v>
      </c>
      <c r="ET11" s="49"/>
      <c r="EU11" s="49"/>
      <c r="EV11" s="49"/>
      <c r="EW11" s="49"/>
      <c r="EX11" s="49"/>
      <c r="EY11" s="49"/>
      <c r="EZ11" s="49"/>
      <c r="FA11" s="49"/>
      <c r="FB11" s="49"/>
      <c r="FC11" s="49">
        <f>'Астрахань (стр.2)'!FC11:FK11+'Махачкала (стр.2)'!FC11:FK11+'Оля (стр.2)'!FC11:FK11</f>
        <v>0</v>
      </c>
      <c r="FD11" s="49"/>
      <c r="FE11" s="49"/>
      <c r="FF11" s="49"/>
      <c r="FG11" s="49"/>
      <c r="FH11" s="49"/>
      <c r="FI11" s="49"/>
      <c r="FJ11" s="49"/>
      <c r="FK11" s="49"/>
    </row>
    <row r="12" spans="1:167" ht="13.5" customHeight="1">
      <c r="A12" s="14"/>
      <c r="B12" s="65" t="s">
        <v>57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6"/>
      <c r="AV12" s="48" t="s">
        <v>33</v>
      </c>
      <c r="AW12" s="48"/>
      <c r="AX12" s="48"/>
      <c r="AY12" s="48"/>
      <c r="AZ12" s="48"/>
      <c r="BA12" s="48"/>
      <c r="BB12" s="48"/>
      <c r="BC12" s="48"/>
      <c r="BD12" s="106">
        <f>SUM(BO12:FK12)</f>
        <v>248710.56186000002</v>
      </c>
      <c r="BE12" s="107"/>
      <c r="BF12" s="107"/>
      <c r="BG12" s="107"/>
      <c r="BH12" s="107"/>
      <c r="BI12" s="107"/>
      <c r="BJ12" s="107"/>
      <c r="BK12" s="107"/>
      <c r="BL12" s="107"/>
      <c r="BM12" s="107"/>
      <c r="BN12" s="108"/>
      <c r="BO12" s="106">
        <f>'Астрахань (стр.2)'!BO12:BZ12+'Махачкала (стр.2)'!BO12:BZ12+'Оля (стр.2)'!BO12:BZ12</f>
        <v>0</v>
      </c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8"/>
      <c r="CA12" s="106">
        <f>'Астрахань (стр.2)'!CA12:CI12+'Махачкала (стр.2)'!CA12:CI12+'Оля (стр.2)'!CA12:CI12</f>
        <v>11175.00782</v>
      </c>
      <c r="CB12" s="107"/>
      <c r="CC12" s="107"/>
      <c r="CD12" s="107"/>
      <c r="CE12" s="107"/>
      <c r="CF12" s="107"/>
      <c r="CG12" s="107"/>
      <c r="CH12" s="107"/>
      <c r="CI12" s="108"/>
      <c r="CJ12" s="106">
        <f>'Астрахань (стр.2)'!CJ12:CR12+'Махачкала (стр.2)'!CJ12:CR12+'Оля (стр.2)'!CJ12:CR12</f>
        <v>105814.54141</v>
      </c>
      <c r="CK12" s="107"/>
      <c r="CL12" s="107"/>
      <c r="CM12" s="107"/>
      <c r="CN12" s="107"/>
      <c r="CO12" s="107"/>
      <c r="CP12" s="107"/>
      <c r="CQ12" s="107"/>
      <c r="CR12" s="108"/>
      <c r="CS12" s="106">
        <f>'Астрахань (стр.2)'!CS12:DA12+'Махачкала (стр.2)'!CS12:DA12+'Оля (стр.2)'!CS12:DA12</f>
        <v>32249.03195</v>
      </c>
      <c r="CT12" s="107"/>
      <c r="CU12" s="107"/>
      <c r="CV12" s="107"/>
      <c r="CW12" s="107"/>
      <c r="CX12" s="107"/>
      <c r="CY12" s="107"/>
      <c r="CZ12" s="107"/>
      <c r="DA12" s="108"/>
      <c r="DB12" s="106">
        <f>'Астрахань (стр.2)'!DB12:DJ12+'Махачкала (стр.2)'!DB12:DJ12+'Оля (стр.2)'!DB12:DJ12</f>
        <v>12326.54314</v>
      </c>
      <c r="DC12" s="107"/>
      <c r="DD12" s="107"/>
      <c r="DE12" s="107"/>
      <c r="DF12" s="107"/>
      <c r="DG12" s="107"/>
      <c r="DH12" s="107"/>
      <c r="DI12" s="107"/>
      <c r="DJ12" s="108"/>
      <c r="DK12" s="106">
        <f>'Астрахань (стр.2)'!DK12:DT12+'Махачкала (стр.2)'!DK12:DT12+'Оля (стр.2)'!DK12:DT12</f>
        <v>86285.74384000001</v>
      </c>
      <c r="DL12" s="107"/>
      <c r="DM12" s="107"/>
      <c r="DN12" s="107"/>
      <c r="DO12" s="107"/>
      <c r="DP12" s="107"/>
      <c r="DQ12" s="107"/>
      <c r="DR12" s="107"/>
      <c r="DS12" s="107"/>
      <c r="DT12" s="108"/>
      <c r="DU12" s="106">
        <f>'Астрахань (стр.2)'!DU12:EI12+'Махачкала (стр.2)'!DU12:EI12+'Оля (стр.2)'!DU12:EI12</f>
        <v>0</v>
      </c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8"/>
      <c r="EJ12" s="106">
        <f>'Астрахань (стр.2)'!EJ12:ER12+'Махачкала (стр.2)'!EJ12:ER12+'Оля (стр.2)'!EJ12:ER12</f>
        <v>0</v>
      </c>
      <c r="EK12" s="107"/>
      <c r="EL12" s="107"/>
      <c r="EM12" s="107"/>
      <c r="EN12" s="107"/>
      <c r="EO12" s="107"/>
      <c r="EP12" s="107"/>
      <c r="EQ12" s="107"/>
      <c r="ER12" s="108"/>
      <c r="ES12" s="106">
        <f>'Астрахань (стр.2)'!ES12:FB12+'Махачкала (стр.2)'!ES12:FB12+'Оля (стр.2)'!ES12:FB12</f>
        <v>859.6936999999999</v>
      </c>
      <c r="ET12" s="107"/>
      <c r="EU12" s="107"/>
      <c r="EV12" s="107"/>
      <c r="EW12" s="107"/>
      <c r="EX12" s="107"/>
      <c r="EY12" s="107"/>
      <c r="EZ12" s="107"/>
      <c r="FA12" s="107"/>
      <c r="FB12" s="108"/>
      <c r="FC12" s="106">
        <f>'Астрахань (стр.2)'!FC12:FK12+'Махачкала (стр.2)'!FC12:FK12+'Оля (стр.2)'!FC12:FK12</f>
        <v>0</v>
      </c>
      <c r="FD12" s="107"/>
      <c r="FE12" s="107"/>
      <c r="FF12" s="107"/>
      <c r="FG12" s="107"/>
      <c r="FH12" s="107"/>
      <c r="FI12" s="107"/>
      <c r="FJ12" s="107"/>
      <c r="FK12" s="108"/>
    </row>
    <row r="13" spans="1:170" ht="13.5" customHeight="1">
      <c r="A13" s="14"/>
      <c r="B13" s="68" t="s">
        <v>58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9"/>
      <c r="AV13" s="48" t="s">
        <v>35</v>
      </c>
      <c r="AW13" s="48"/>
      <c r="AX13" s="48"/>
      <c r="AY13" s="48"/>
      <c r="AZ13" s="48"/>
      <c r="BA13" s="48"/>
      <c r="BB13" s="48"/>
      <c r="BC13" s="48"/>
      <c r="BD13" s="106">
        <f>SUM(BO13:FK13)</f>
        <v>248710.56186000002</v>
      </c>
      <c r="BE13" s="107"/>
      <c r="BF13" s="107"/>
      <c r="BG13" s="107"/>
      <c r="BH13" s="107"/>
      <c r="BI13" s="107"/>
      <c r="BJ13" s="107"/>
      <c r="BK13" s="107"/>
      <c r="BL13" s="107"/>
      <c r="BM13" s="107"/>
      <c r="BN13" s="108"/>
      <c r="BO13" s="49">
        <f>'Астрахань (стр.2)'!BO13:BZ13+'Махачкала (стр.2)'!BO13:BZ13+'Оля (стр.2)'!BO13:BZ13</f>
        <v>0</v>
      </c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>
        <f>'Астрахань (стр.2)'!CA13:CI13+'Махачкала (стр.2)'!CA13:CI13+'Оля (стр.2)'!CA13:CI13</f>
        <v>11175.00782</v>
      </c>
      <c r="CB13" s="49"/>
      <c r="CC13" s="49"/>
      <c r="CD13" s="49"/>
      <c r="CE13" s="49"/>
      <c r="CF13" s="49"/>
      <c r="CG13" s="49"/>
      <c r="CH13" s="49"/>
      <c r="CI13" s="49"/>
      <c r="CJ13" s="49">
        <f>'Астрахань (стр.2)'!CJ13:CR13+'Махачкала (стр.2)'!CJ13:CR13+'Оля (стр.2)'!CJ13:CR13</f>
        <v>105814.54141</v>
      </c>
      <c r="CK13" s="49"/>
      <c r="CL13" s="49"/>
      <c r="CM13" s="49"/>
      <c r="CN13" s="49"/>
      <c r="CO13" s="49"/>
      <c r="CP13" s="49"/>
      <c r="CQ13" s="49"/>
      <c r="CR13" s="49"/>
      <c r="CS13" s="49">
        <f>'Астрахань (стр.2)'!CS13:DA13+'Махачкала (стр.2)'!CS13:DA13+'Оля (стр.2)'!CS13:DA13</f>
        <v>32249.03195</v>
      </c>
      <c r="CT13" s="49"/>
      <c r="CU13" s="49"/>
      <c r="CV13" s="49"/>
      <c r="CW13" s="49"/>
      <c r="CX13" s="49"/>
      <c r="CY13" s="49"/>
      <c r="CZ13" s="49"/>
      <c r="DA13" s="49"/>
      <c r="DB13" s="49">
        <f>'Астрахань (стр.2)'!DB13:DJ13+'Махачкала (стр.2)'!DB13:DJ13+'Оля (стр.2)'!DB13:DJ13</f>
        <v>12326.54314</v>
      </c>
      <c r="DC13" s="49"/>
      <c r="DD13" s="49"/>
      <c r="DE13" s="49"/>
      <c r="DF13" s="49"/>
      <c r="DG13" s="49"/>
      <c r="DH13" s="49"/>
      <c r="DI13" s="49"/>
      <c r="DJ13" s="49"/>
      <c r="DK13" s="49">
        <f>'Астрахань (стр.2)'!DK13:DT13+'Махачкала (стр.2)'!DK13:DT13+'Оля (стр.2)'!DK13:DT13</f>
        <v>86285.74384000001</v>
      </c>
      <c r="DL13" s="49"/>
      <c r="DM13" s="49"/>
      <c r="DN13" s="49"/>
      <c r="DO13" s="49"/>
      <c r="DP13" s="49"/>
      <c r="DQ13" s="49"/>
      <c r="DR13" s="49"/>
      <c r="DS13" s="49"/>
      <c r="DT13" s="49"/>
      <c r="DU13" s="49">
        <f>'Астрахань (стр.2)'!DU13:EI13+'Махачкала (стр.2)'!DU13:EI13+'Оля (стр.2)'!DU13:EI13</f>
        <v>0</v>
      </c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>
        <f>'Астрахань (стр.2)'!EJ13:ER13+'Махачкала (стр.2)'!EJ13:ER13+'Оля (стр.2)'!EJ13:ER13</f>
        <v>0</v>
      </c>
      <c r="EK13" s="49"/>
      <c r="EL13" s="49"/>
      <c r="EM13" s="49"/>
      <c r="EN13" s="49"/>
      <c r="EO13" s="49"/>
      <c r="EP13" s="49"/>
      <c r="EQ13" s="49"/>
      <c r="ER13" s="49"/>
      <c r="ES13" s="49">
        <f>'Астрахань (стр.2)'!ES13:FB13+'Махачкала (стр.2)'!ES13:FB13+'Оля (стр.2)'!ES13:FB13</f>
        <v>859.6936999999999</v>
      </c>
      <c r="ET13" s="49"/>
      <c r="EU13" s="49"/>
      <c r="EV13" s="49"/>
      <c r="EW13" s="49"/>
      <c r="EX13" s="49"/>
      <c r="EY13" s="49"/>
      <c r="EZ13" s="49"/>
      <c r="FA13" s="49"/>
      <c r="FB13" s="49"/>
      <c r="FC13" s="49">
        <f>'Астрахань (стр.2)'!FC13:FK13+'Махачкала (стр.2)'!FC13:FK13+'Оля (стр.2)'!FC13:FK13</f>
        <v>0</v>
      </c>
      <c r="FD13" s="49"/>
      <c r="FE13" s="49"/>
      <c r="FF13" s="49"/>
      <c r="FG13" s="49"/>
      <c r="FH13" s="49"/>
      <c r="FI13" s="49"/>
      <c r="FJ13" s="49"/>
      <c r="FK13" s="49"/>
      <c r="FN13" s="27"/>
    </row>
    <row r="14" spans="1:170" ht="13.5" customHeight="1">
      <c r="A14" s="14"/>
      <c r="B14" s="68" t="s">
        <v>59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9"/>
      <c r="AV14" s="48" t="s">
        <v>36</v>
      </c>
      <c r="AW14" s="48"/>
      <c r="AX14" s="48"/>
      <c r="AY14" s="48"/>
      <c r="AZ14" s="48"/>
      <c r="BA14" s="48"/>
      <c r="BB14" s="48"/>
      <c r="BC14" s="48"/>
      <c r="BD14" s="106">
        <f t="shared" si="0"/>
        <v>0</v>
      </c>
      <c r="BE14" s="107"/>
      <c r="BF14" s="107"/>
      <c r="BG14" s="107"/>
      <c r="BH14" s="107"/>
      <c r="BI14" s="107"/>
      <c r="BJ14" s="107"/>
      <c r="BK14" s="107"/>
      <c r="BL14" s="107"/>
      <c r="BM14" s="107"/>
      <c r="BN14" s="108"/>
      <c r="BO14" s="49">
        <f>'Астрахань (стр.2)'!BO14:BZ14+'Махачкала (стр.2)'!BO14:BZ14+'Оля (стр.2)'!BO14:BZ14</f>
        <v>0</v>
      </c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>
        <f>'Астрахань (стр.2)'!CA14:CI14+'Махачкала (стр.2)'!CA14:CI14+'Оля (стр.2)'!CA14:CI14</f>
        <v>0</v>
      </c>
      <c r="CB14" s="49"/>
      <c r="CC14" s="49"/>
      <c r="CD14" s="49"/>
      <c r="CE14" s="49"/>
      <c r="CF14" s="49"/>
      <c r="CG14" s="49"/>
      <c r="CH14" s="49"/>
      <c r="CI14" s="49"/>
      <c r="CJ14" s="49">
        <f>'Астрахань (стр.2)'!CJ14:CR14+'Махачкала (стр.2)'!CJ14:CR14+'Оля (стр.2)'!CJ14:CR14</f>
        <v>0</v>
      </c>
      <c r="CK14" s="49"/>
      <c r="CL14" s="49"/>
      <c r="CM14" s="49"/>
      <c r="CN14" s="49"/>
      <c r="CO14" s="49"/>
      <c r="CP14" s="49"/>
      <c r="CQ14" s="49"/>
      <c r="CR14" s="49"/>
      <c r="CS14" s="49">
        <f>'Астрахань (стр.2)'!CS14:DA14+'Махачкала (стр.2)'!CS14:DA14+'Оля (стр.2)'!CS14:DA14</f>
        <v>0</v>
      </c>
      <c r="CT14" s="49"/>
      <c r="CU14" s="49"/>
      <c r="CV14" s="49"/>
      <c r="CW14" s="49"/>
      <c r="CX14" s="49"/>
      <c r="CY14" s="49"/>
      <c r="CZ14" s="49"/>
      <c r="DA14" s="49"/>
      <c r="DB14" s="49">
        <f>'Астрахань (стр.2)'!DB14:DJ14+'Махачкала (стр.2)'!DB14:DJ14+'Оля (стр.2)'!DB14:DJ14</f>
        <v>0</v>
      </c>
      <c r="DC14" s="49"/>
      <c r="DD14" s="49"/>
      <c r="DE14" s="49"/>
      <c r="DF14" s="49"/>
      <c r="DG14" s="49"/>
      <c r="DH14" s="49"/>
      <c r="DI14" s="49"/>
      <c r="DJ14" s="49"/>
      <c r="DK14" s="49">
        <f>'Астрахань (стр.2)'!DK14:DT14+'Махачкала (стр.2)'!DK14:DT14+'Оля (стр.2)'!DK14:DT14</f>
        <v>0</v>
      </c>
      <c r="DL14" s="49"/>
      <c r="DM14" s="49"/>
      <c r="DN14" s="49"/>
      <c r="DO14" s="49"/>
      <c r="DP14" s="49"/>
      <c r="DQ14" s="49"/>
      <c r="DR14" s="49"/>
      <c r="DS14" s="49"/>
      <c r="DT14" s="49"/>
      <c r="DU14" s="49">
        <f>'Астрахань (стр.2)'!DU14:EI14+'Махачкала (стр.2)'!DU14:EI14+'Оля (стр.2)'!DU14:EI14</f>
        <v>0</v>
      </c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>
        <f>'Астрахань (стр.2)'!EJ14:ER14+'Махачкала (стр.2)'!EJ14:ER14+'Оля (стр.2)'!EJ14:ER14</f>
        <v>0</v>
      </c>
      <c r="EK14" s="49"/>
      <c r="EL14" s="49"/>
      <c r="EM14" s="49"/>
      <c r="EN14" s="49"/>
      <c r="EO14" s="49"/>
      <c r="EP14" s="49"/>
      <c r="EQ14" s="49"/>
      <c r="ER14" s="49"/>
      <c r="ES14" s="49">
        <f>'Астрахань (стр.2)'!ES14:FB14+'Махачкала (стр.2)'!ES14:FB14+'Оля (стр.2)'!ES14:FB14</f>
        <v>0</v>
      </c>
      <c r="ET14" s="49"/>
      <c r="EU14" s="49"/>
      <c r="EV14" s="49"/>
      <c r="EW14" s="49"/>
      <c r="EX14" s="49"/>
      <c r="EY14" s="49"/>
      <c r="EZ14" s="49"/>
      <c r="FA14" s="49"/>
      <c r="FB14" s="49"/>
      <c r="FC14" s="49">
        <f>'Астрахань (стр.2)'!FC14:FK14+'Махачкала (стр.2)'!FC14:FK14+'Оля (стр.2)'!FC14:FK14</f>
        <v>0</v>
      </c>
      <c r="FD14" s="49"/>
      <c r="FE14" s="49"/>
      <c r="FF14" s="49"/>
      <c r="FG14" s="49"/>
      <c r="FH14" s="49"/>
      <c r="FI14" s="49"/>
      <c r="FJ14" s="49"/>
      <c r="FK14" s="49"/>
      <c r="FN14" s="27"/>
    </row>
    <row r="15" spans="1:170" ht="13.5" customHeight="1">
      <c r="A15" s="14"/>
      <c r="B15" s="68" t="s">
        <v>60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9"/>
      <c r="AV15" s="48" t="s">
        <v>37</v>
      </c>
      <c r="AW15" s="48"/>
      <c r="AX15" s="48"/>
      <c r="AY15" s="48"/>
      <c r="AZ15" s="48"/>
      <c r="BA15" s="48"/>
      <c r="BB15" s="48"/>
      <c r="BC15" s="48"/>
      <c r="BD15" s="106">
        <f t="shared" si="0"/>
        <v>0</v>
      </c>
      <c r="BE15" s="107"/>
      <c r="BF15" s="107"/>
      <c r="BG15" s="107"/>
      <c r="BH15" s="107"/>
      <c r="BI15" s="107"/>
      <c r="BJ15" s="107"/>
      <c r="BK15" s="107"/>
      <c r="BL15" s="107"/>
      <c r="BM15" s="107"/>
      <c r="BN15" s="108"/>
      <c r="BO15" s="49">
        <f>'Астрахань (стр.2)'!BO15:BZ15+'Махачкала (стр.2)'!BO15:BZ15+'Оля (стр.2)'!BO15:BZ15</f>
        <v>0</v>
      </c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>
        <f>'Астрахань (стр.2)'!CA15:CI15+'Махачкала (стр.2)'!CA15:CI15+'Оля (стр.2)'!CA15:CI15</f>
        <v>0</v>
      </c>
      <c r="CB15" s="49"/>
      <c r="CC15" s="49"/>
      <c r="CD15" s="49"/>
      <c r="CE15" s="49"/>
      <c r="CF15" s="49"/>
      <c r="CG15" s="49"/>
      <c r="CH15" s="49"/>
      <c r="CI15" s="49"/>
      <c r="CJ15" s="49">
        <f>'Астрахань (стр.2)'!CJ15:CR15+'Махачкала (стр.2)'!CJ15:CR15+'Оля (стр.2)'!CJ15:CR15</f>
        <v>0</v>
      </c>
      <c r="CK15" s="49"/>
      <c r="CL15" s="49"/>
      <c r="CM15" s="49"/>
      <c r="CN15" s="49"/>
      <c r="CO15" s="49"/>
      <c r="CP15" s="49"/>
      <c r="CQ15" s="49"/>
      <c r="CR15" s="49"/>
      <c r="CS15" s="49">
        <f>'Астрахань (стр.2)'!CS15:DA15+'Махачкала (стр.2)'!CS15:DA15+'Оля (стр.2)'!CS15:DA15</f>
        <v>0</v>
      </c>
      <c r="CT15" s="49"/>
      <c r="CU15" s="49"/>
      <c r="CV15" s="49"/>
      <c r="CW15" s="49"/>
      <c r="CX15" s="49"/>
      <c r="CY15" s="49"/>
      <c r="CZ15" s="49"/>
      <c r="DA15" s="49"/>
      <c r="DB15" s="49">
        <f>'Астрахань (стр.2)'!DB15:DJ15+'Махачкала (стр.2)'!DB15:DJ15+'Оля (стр.2)'!DB15:DJ15</f>
        <v>0</v>
      </c>
      <c r="DC15" s="49"/>
      <c r="DD15" s="49"/>
      <c r="DE15" s="49"/>
      <c r="DF15" s="49"/>
      <c r="DG15" s="49"/>
      <c r="DH15" s="49"/>
      <c r="DI15" s="49"/>
      <c r="DJ15" s="49"/>
      <c r="DK15" s="49">
        <f>'Астрахань (стр.2)'!DK15:DT15+'Махачкала (стр.2)'!DK15:DT15+'Оля (стр.2)'!DK15:DT15</f>
        <v>0</v>
      </c>
      <c r="DL15" s="49"/>
      <c r="DM15" s="49"/>
      <c r="DN15" s="49"/>
      <c r="DO15" s="49"/>
      <c r="DP15" s="49"/>
      <c r="DQ15" s="49"/>
      <c r="DR15" s="49"/>
      <c r="DS15" s="49"/>
      <c r="DT15" s="49"/>
      <c r="DU15" s="49">
        <f>'Астрахань (стр.2)'!DU15:EI15+'Махачкала (стр.2)'!DU15:EI15+'Оля (стр.2)'!DU15:EI15</f>
        <v>0</v>
      </c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>
        <f>'Астрахань (стр.2)'!EJ15:ER15+'Махачкала (стр.2)'!EJ15:ER15+'Оля (стр.2)'!EJ15:ER15</f>
        <v>0</v>
      </c>
      <c r="EK15" s="49"/>
      <c r="EL15" s="49"/>
      <c r="EM15" s="49"/>
      <c r="EN15" s="49"/>
      <c r="EO15" s="49"/>
      <c r="EP15" s="49"/>
      <c r="EQ15" s="49"/>
      <c r="ER15" s="49"/>
      <c r="ES15" s="49">
        <f>'Астрахань (стр.2)'!ES15:FB15+'Махачкала (стр.2)'!ES15:FB15+'Оля (стр.2)'!ES15:FB15</f>
        <v>0</v>
      </c>
      <c r="ET15" s="49"/>
      <c r="EU15" s="49"/>
      <c r="EV15" s="49"/>
      <c r="EW15" s="49"/>
      <c r="EX15" s="49"/>
      <c r="EY15" s="49"/>
      <c r="EZ15" s="49"/>
      <c r="FA15" s="49"/>
      <c r="FB15" s="49"/>
      <c r="FC15" s="49">
        <f>'Астрахань (стр.2)'!FC15:FK15+'Махачкала (стр.2)'!FC15:FK15+'Оля (стр.2)'!FC15:FK15</f>
        <v>0</v>
      </c>
      <c r="FD15" s="49"/>
      <c r="FE15" s="49"/>
      <c r="FF15" s="49"/>
      <c r="FG15" s="49"/>
      <c r="FH15" s="49"/>
      <c r="FI15" s="49"/>
      <c r="FJ15" s="49"/>
      <c r="FK15" s="49"/>
      <c r="FN15" s="27"/>
    </row>
    <row r="16" spans="1:170" ht="13.5" customHeight="1">
      <c r="A16" s="14"/>
      <c r="B16" s="71" t="s">
        <v>91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2"/>
      <c r="AV16" s="48" t="s">
        <v>38</v>
      </c>
      <c r="AW16" s="48"/>
      <c r="AX16" s="48"/>
      <c r="AY16" s="48"/>
      <c r="AZ16" s="48"/>
      <c r="BA16" s="48"/>
      <c r="BB16" s="48"/>
      <c r="BC16" s="48"/>
      <c r="BD16" s="106">
        <f t="shared" si="0"/>
        <v>0</v>
      </c>
      <c r="BE16" s="107"/>
      <c r="BF16" s="107"/>
      <c r="BG16" s="107"/>
      <c r="BH16" s="107"/>
      <c r="BI16" s="107"/>
      <c r="BJ16" s="107"/>
      <c r="BK16" s="107"/>
      <c r="BL16" s="107"/>
      <c r="BM16" s="107"/>
      <c r="BN16" s="108"/>
      <c r="BO16" s="49">
        <f>'Астрахань (стр.2)'!BO16:BZ16+'Махачкала (стр.2)'!BO16:BZ16+'Оля (стр.2)'!BO16:BZ16</f>
        <v>0</v>
      </c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>
        <f>'Астрахань (стр.2)'!CA16:CI16+'Махачкала (стр.2)'!CA16:CI16+'Оля (стр.2)'!CA16:CI16</f>
        <v>0</v>
      </c>
      <c r="CB16" s="49"/>
      <c r="CC16" s="49"/>
      <c r="CD16" s="49"/>
      <c r="CE16" s="49"/>
      <c r="CF16" s="49"/>
      <c r="CG16" s="49"/>
      <c r="CH16" s="49"/>
      <c r="CI16" s="49"/>
      <c r="CJ16" s="49">
        <f>'Астрахань (стр.2)'!CJ16:CR16+'Махачкала (стр.2)'!CJ16:CR16+'Оля (стр.2)'!CJ16:CR16</f>
        <v>0</v>
      </c>
      <c r="CK16" s="49"/>
      <c r="CL16" s="49"/>
      <c r="CM16" s="49"/>
      <c r="CN16" s="49"/>
      <c r="CO16" s="49"/>
      <c r="CP16" s="49"/>
      <c r="CQ16" s="49"/>
      <c r="CR16" s="49"/>
      <c r="CS16" s="49">
        <f>'Астрахань (стр.2)'!CS16:DA16+'Махачкала (стр.2)'!CS16:DA16+'Оля (стр.2)'!CS16:DA16</f>
        <v>0</v>
      </c>
      <c r="CT16" s="49"/>
      <c r="CU16" s="49"/>
      <c r="CV16" s="49"/>
      <c r="CW16" s="49"/>
      <c r="CX16" s="49"/>
      <c r="CY16" s="49"/>
      <c r="CZ16" s="49"/>
      <c r="DA16" s="49"/>
      <c r="DB16" s="49">
        <f>'Астрахань (стр.2)'!DB16:DJ16+'Махачкала (стр.2)'!DB16:DJ16+'Оля (стр.2)'!DB16:DJ16</f>
        <v>0</v>
      </c>
      <c r="DC16" s="49"/>
      <c r="DD16" s="49"/>
      <c r="DE16" s="49"/>
      <c r="DF16" s="49"/>
      <c r="DG16" s="49"/>
      <c r="DH16" s="49"/>
      <c r="DI16" s="49"/>
      <c r="DJ16" s="49"/>
      <c r="DK16" s="49">
        <f>'Астрахань (стр.2)'!DK16:DT16+'Махачкала (стр.2)'!DK16:DT16+'Оля (стр.2)'!DK16:DT16</f>
        <v>0</v>
      </c>
      <c r="DL16" s="49"/>
      <c r="DM16" s="49"/>
      <c r="DN16" s="49"/>
      <c r="DO16" s="49"/>
      <c r="DP16" s="49"/>
      <c r="DQ16" s="49"/>
      <c r="DR16" s="49"/>
      <c r="DS16" s="49"/>
      <c r="DT16" s="49"/>
      <c r="DU16" s="49">
        <f>'Астрахань (стр.2)'!DU16:EI16+'Махачкала (стр.2)'!DU16:EI16+'Оля (стр.2)'!DU16:EI16</f>
        <v>0</v>
      </c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>
        <f>'Астрахань (стр.2)'!EJ16:ER16+'Махачкала (стр.2)'!EJ16:ER16+'Оля (стр.2)'!EJ16:ER16</f>
        <v>0</v>
      </c>
      <c r="EK16" s="49"/>
      <c r="EL16" s="49"/>
      <c r="EM16" s="49"/>
      <c r="EN16" s="49"/>
      <c r="EO16" s="49"/>
      <c r="EP16" s="49"/>
      <c r="EQ16" s="49"/>
      <c r="ER16" s="49"/>
      <c r="ES16" s="49">
        <f>'Астрахань (стр.2)'!ES16:FB16+'Махачкала (стр.2)'!ES16:FB16+'Оля (стр.2)'!ES16:FB16</f>
        <v>0</v>
      </c>
      <c r="ET16" s="49"/>
      <c r="EU16" s="49"/>
      <c r="EV16" s="49"/>
      <c r="EW16" s="49"/>
      <c r="EX16" s="49"/>
      <c r="EY16" s="49"/>
      <c r="EZ16" s="49"/>
      <c r="FA16" s="49"/>
      <c r="FB16" s="49"/>
      <c r="FC16" s="49">
        <f>'Астрахань (стр.2)'!FC16:FK16+'Махачкала (стр.2)'!FC16:FK16+'Оля (стр.2)'!FC16:FK16</f>
        <v>0</v>
      </c>
      <c r="FD16" s="49"/>
      <c r="FE16" s="49"/>
      <c r="FF16" s="49"/>
      <c r="FG16" s="49"/>
      <c r="FH16" s="49"/>
      <c r="FI16" s="49"/>
      <c r="FJ16" s="49"/>
      <c r="FK16" s="49"/>
      <c r="FN16" s="27"/>
    </row>
    <row r="17" spans="1:170" ht="13.5" customHeight="1">
      <c r="A17" s="14"/>
      <c r="B17" s="71" t="s">
        <v>92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2"/>
      <c r="AV17" s="48" t="s">
        <v>39</v>
      </c>
      <c r="AW17" s="48"/>
      <c r="AX17" s="48"/>
      <c r="AY17" s="48"/>
      <c r="AZ17" s="48"/>
      <c r="BA17" s="48"/>
      <c r="BB17" s="48"/>
      <c r="BC17" s="48"/>
      <c r="BD17" s="106">
        <f t="shared" si="0"/>
        <v>0</v>
      </c>
      <c r="BE17" s="107"/>
      <c r="BF17" s="107"/>
      <c r="BG17" s="107"/>
      <c r="BH17" s="107"/>
      <c r="BI17" s="107"/>
      <c r="BJ17" s="107"/>
      <c r="BK17" s="107"/>
      <c r="BL17" s="107"/>
      <c r="BM17" s="107"/>
      <c r="BN17" s="108"/>
      <c r="BO17" s="49">
        <f>'Астрахань (стр.2)'!BO17:BZ17+'Махачкала (стр.2)'!BO17:BZ17+'Оля (стр.2)'!BO17:BZ17</f>
        <v>0</v>
      </c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>
        <f>'Астрахань (стр.2)'!CA17:CI17+'Махачкала (стр.2)'!CA17:CI17+'Оля (стр.2)'!CA17:CI17</f>
        <v>0</v>
      </c>
      <c r="CB17" s="49"/>
      <c r="CC17" s="49"/>
      <c r="CD17" s="49"/>
      <c r="CE17" s="49"/>
      <c r="CF17" s="49"/>
      <c r="CG17" s="49"/>
      <c r="CH17" s="49"/>
      <c r="CI17" s="49"/>
      <c r="CJ17" s="49">
        <f>'Астрахань (стр.2)'!CJ17:CR17+'Махачкала (стр.2)'!CJ17:CR17+'Оля (стр.2)'!CJ17:CR17</f>
        <v>0</v>
      </c>
      <c r="CK17" s="49"/>
      <c r="CL17" s="49"/>
      <c r="CM17" s="49"/>
      <c r="CN17" s="49"/>
      <c r="CO17" s="49"/>
      <c r="CP17" s="49"/>
      <c r="CQ17" s="49"/>
      <c r="CR17" s="49"/>
      <c r="CS17" s="49">
        <f>'Астрахань (стр.2)'!CS17:DA17+'Махачкала (стр.2)'!CS17:DA17+'Оля (стр.2)'!CS17:DA17</f>
        <v>0</v>
      </c>
      <c r="CT17" s="49"/>
      <c r="CU17" s="49"/>
      <c r="CV17" s="49"/>
      <c r="CW17" s="49"/>
      <c r="CX17" s="49"/>
      <c r="CY17" s="49"/>
      <c r="CZ17" s="49"/>
      <c r="DA17" s="49"/>
      <c r="DB17" s="49">
        <f>'Астрахань (стр.2)'!DB17:DJ17+'Махачкала (стр.2)'!DB17:DJ17+'Оля (стр.2)'!DB17:DJ17</f>
        <v>0</v>
      </c>
      <c r="DC17" s="49"/>
      <c r="DD17" s="49"/>
      <c r="DE17" s="49"/>
      <c r="DF17" s="49"/>
      <c r="DG17" s="49"/>
      <c r="DH17" s="49"/>
      <c r="DI17" s="49"/>
      <c r="DJ17" s="49"/>
      <c r="DK17" s="49">
        <f>'Астрахань (стр.2)'!DK17:DT17+'Махачкала (стр.2)'!DK17:DT17+'Оля (стр.2)'!DK17:DT17</f>
        <v>0</v>
      </c>
      <c r="DL17" s="49"/>
      <c r="DM17" s="49"/>
      <c r="DN17" s="49"/>
      <c r="DO17" s="49"/>
      <c r="DP17" s="49"/>
      <c r="DQ17" s="49"/>
      <c r="DR17" s="49"/>
      <c r="DS17" s="49"/>
      <c r="DT17" s="49"/>
      <c r="DU17" s="49">
        <f>'Астрахань (стр.2)'!DU17:EI17+'Махачкала (стр.2)'!DU17:EI17+'Оля (стр.2)'!DU17:EI17</f>
        <v>0</v>
      </c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>
        <f>'Астрахань (стр.2)'!EJ17:ER17+'Махачкала (стр.2)'!EJ17:ER17+'Оля (стр.2)'!EJ17:ER17</f>
        <v>0</v>
      </c>
      <c r="EK17" s="49"/>
      <c r="EL17" s="49"/>
      <c r="EM17" s="49"/>
      <c r="EN17" s="49"/>
      <c r="EO17" s="49"/>
      <c r="EP17" s="49"/>
      <c r="EQ17" s="49"/>
      <c r="ER17" s="49"/>
      <c r="ES17" s="49">
        <f>'Астрахань (стр.2)'!ES17:FB17+'Махачкала (стр.2)'!ES17:FB17+'Оля (стр.2)'!ES17:FB17</f>
        <v>0</v>
      </c>
      <c r="ET17" s="49"/>
      <c r="EU17" s="49"/>
      <c r="EV17" s="49"/>
      <c r="EW17" s="49"/>
      <c r="EX17" s="49"/>
      <c r="EY17" s="49"/>
      <c r="EZ17" s="49"/>
      <c r="FA17" s="49"/>
      <c r="FB17" s="49"/>
      <c r="FC17" s="49">
        <f>'Астрахань (стр.2)'!FC17:FK17+'Махачкала (стр.2)'!FC17:FK17+'Оля (стр.2)'!FC17:FK17</f>
        <v>0</v>
      </c>
      <c r="FD17" s="49"/>
      <c r="FE17" s="49"/>
      <c r="FF17" s="49"/>
      <c r="FG17" s="49"/>
      <c r="FH17" s="49"/>
      <c r="FI17" s="49"/>
      <c r="FJ17" s="49"/>
      <c r="FK17" s="49"/>
      <c r="FN17" s="27"/>
    </row>
    <row r="18" spans="1:170" ht="13.5" customHeight="1">
      <c r="A18" s="14"/>
      <c r="B18" s="68" t="s">
        <v>61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9"/>
      <c r="AV18" s="48" t="s">
        <v>40</v>
      </c>
      <c r="AW18" s="48"/>
      <c r="AX18" s="48"/>
      <c r="AY18" s="48"/>
      <c r="AZ18" s="48"/>
      <c r="BA18" s="48"/>
      <c r="BB18" s="48"/>
      <c r="BC18" s="48"/>
      <c r="BD18" s="106">
        <f t="shared" si="0"/>
        <v>0</v>
      </c>
      <c r="BE18" s="107"/>
      <c r="BF18" s="107"/>
      <c r="BG18" s="107"/>
      <c r="BH18" s="107"/>
      <c r="BI18" s="107"/>
      <c r="BJ18" s="107"/>
      <c r="BK18" s="107"/>
      <c r="BL18" s="107"/>
      <c r="BM18" s="107"/>
      <c r="BN18" s="108"/>
      <c r="BO18" s="49">
        <f>'Астрахань (стр.2)'!BO18:BZ18+'Махачкала (стр.2)'!BO18:BZ18+'Оля (стр.2)'!BO18:BZ18</f>
        <v>0</v>
      </c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>
        <f>'Астрахань (стр.2)'!CA18:CI18+'Махачкала (стр.2)'!CA18:CI18+'Оля (стр.2)'!CA18:CI18</f>
        <v>0</v>
      </c>
      <c r="CB18" s="49"/>
      <c r="CC18" s="49"/>
      <c r="CD18" s="49"/>
      <c r="CE18" s="49"/>
      <c r="CF18" s="49"/>
      <c r="CG18" s="49"/>
      <c r="CH18" s="49"/>
      <c r="CI18" s="49"/>
      <c r="CJ18" s="49">
        <f>'Астрахань (стр.2)'!CJ18:CR18+'Махачкала (стр.2)'!CJ18:CR18+'Оля (стр.2)'!CJ18:CR18</f>
        <v>0</v>
      </c>
      <c r="CK18" s="49"/>
      <c r="CL18" s="49"/>
      <c r="CM18" s="49"/>
      <c r="CN18" s="49"/>
      <c r="CO18" s="49"/>
      <c r="CP18" s="49"/>
      <c r="CQ18" s="49"/>
      <c r="CR18" s="49"/>
      <c r="CS18" s="49">
        <f>'Астрахань (стр.2)'!CS18:DA18+'Махачкала (стр.2)'!CS18:DA18+'Оля (стр.2)'!CS18:DA18</f>
        <v>0</v>
      </c>
      <c r="CT18" s="49"/>
      <c r="CU18" s="49"/>
      <c r="CV18" s="49"/>
      <c r="CW18" s="49"/>
      <c r="CX18" s="49"/>
      <c r="CY18" s="49"/>
      <c r="CZ18" s="49"/>
      <c r="DA18" s="49"/>
      <c r="DB18" s="49">
        <f>'Астрахань (стр.2)'!DB18:DJ18+'Махачкала (стр.2)'!DB18:DJ18+'Оля (стр.2)'!DB18:DJ18</f>
        <v>0</v>
      </c>
      <c r="DC18" s="49"/>
      <c r="DD18" s="49"/>
      <c r="DE18" s="49"/>
      <c r="DF18" s="49"/>
      <c r="DG18" s="49"/>
      <c r="DH18" s="49"/>
      <c r="DI18" s="49"/>
      <c r="DJ18" s="49"/>
      <c r="DK18" s="49">
        <f>'Астрахань (стр.2)'!DK18:DT18+'Махачкала (стр.2)'!DK18:DT18+'Оля (стр.2)'!DK18:DT18</f>
        <v>0</v>
      </c>
      <c r="DL18" s="49"/>
      <c r="DM18" s="49"/>
      <c r="DN18" s="49"/>
      <c r="DO18" s="49"/>
      <c r="DP18" s="49"/>
      <c r="DQ18" s="49"/>
      <c r="DR18" s="49"/>
      <c r="DS18" s="49"/>
      <c r="DT18" s="49"/>
      <c r="DU18" s="49">
        <f>'Астрахань (стр.2)'!DU18:EI18+'Махачкала (стр.2)'!DU18:EI18+'Оля (стр.2)'!DU18:EI18</f>
        <v>0</v>
      </c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>
        <f>'Астрахань (стр.2)'!EJ18:ER18+'Махачкала (стр.2)'!EJ18:ER18+'Оля (стр.2)'!EJ18:ER18</f>
        <v>0</v>
      </c>
      <c r="EK18" s="49"/>
      <c r="EL18" s="49"/>
      <c r="EM18" s="49"/>
      <c r="EN18" s="49"/>
      <c r="EO18" s="49"/>
      <c r="EP18" s="49"/>
      <c r="EQ18" s="49"/>
      <c r="ER18" s="49"/>
      <c r="ES18" s="49">
        <f>'Астрахань (стр.2)'!ES18:FB18+'Махачкала (стр.2)'!ES18:FB18+'Оля (стр.2)'!ES18:FB18</f>
        <v>0</v>
      </c>
      <c r="ET18" s="49"/>
      <c r="EU18" s="49"/>
      <c r="EV18" s="49"/>
      <c r="EW18" s="49"/>
      <c r="EX18" s="49"/>
      <c r="EY18" s="49"/>
      <c r="EZ18" s="49"/>
      <c r="FA18" s="49"/>
      <c r="FB18" s="49"/>
      <c r="FC18" s="49">
        <f>'Астрахань (стр.2)'!FC18:FK18+'Махачкала (стр.2)'!FC18:FK18+'Оля (стр.2)'!FC18:FK18</f>
        <v>0</v>
      </c>
      <c r="FD18" s="49"/>
      <c r="FE18" s="49"/>
      <c r="FF18" s="49"/>
      <c r="FG18" s="49"/>
      <c r="FH18" s="49"/>
      <c r="FI18" s="49"/>
      <c r="FJ18" s="49"/>
      <c r="FK18" s="49"/>
      <c r="FN18" s="27"/>
    </row>
    <row r="19" spans="1:170" ht="13.5" customHeight="1">
      <c r="A19" s="14"/>
      <c r="B19" s="68" t="s">
        <v>62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9"/>
      <c r="AV19" s="48" t="s">
        <v>41</v>
      </c>
      <c r="AW19" s="48"/>
      <c r="AX19" s="48"/>
      <c r="AY19" s="48"/>
      <c r="AZ19" s="48"/>
      <c r="BA19" s="48"/>
      <c r="BB19" s="48"/>
      <c r="BC19" s="48"/>
      <c r="BD19" s="106">
        <f t="shared" si="0"/>
        <v>0</v>
      </c>
      <c r="BE19" s="107"/>
      <c r="BF19" s="107"/>
      <c r="BG19" s="107"/>
      <c r="BH19" s="107"/>
      <c r="BI19" s="107"/>
      <c r="BJ19" s="107"/>
      <c r="BK19" s="107"/>
      <c r="BL19" s="107"/>
      <c r="BM19" s="107"/>
      <c r="BN19" s="108"/>
      <c r="BO19" s="49">
        <f>'Астрахань (стр.2)'!BO19:BZ19+'Махачкала (стр.2)'!BO19:BZ19+'Оля (стр.2)'!BO19:BZ19</f>
        <v>0</v>
      </c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>
        <f>'Астрахань (стр.2)'!CA19:CI19+'Махачкала (стр.2)'!CA19:CI19+'Оля (стр.2)'!CA19:CI19</f>
        <v>0</v>
      </c>
      <c r="CB19" s="49"/>
      <c r="CC19" s="49"/>
      <c r="CD19" s="49"/>
      <c r="CE19" s="49"/>
      <c r="CF19" s="49"/>
      <c r="CG19" s="49"/>
      <c r="CH19" s="49"/>
      <c r="CI19" s="49"/>
      <c r="CJ19" s="49">
        <f>'Астрахань (стр.2)'!CJ19:CR19+'Махачкала (стр.2)'!CJ19:CR19+'Оля (стр.2)'!CJ19:CR19</f>
        <v>0</v>
      </c>
      <c r="CK19" s="49"/>
      <c r="CL19" s="49"/>
      <c r="CM19" s="49"/>
      <c r="CN19" s="49"/>
      <c r="CO19" s="49"/>
      <c r="CP19" s="49"/>
      <c r="CQ19" s="49"/>
      <c r="CR19" s="49"/>
      <c r="CS19" s="49">
        <f>'Астрахань (стр.2)'!CS19:DA19+'Махачкала (стр.2)'!CS19:DA19+'Оля (стр.2)'!CS19:DA19</f>
        <v>0</v>
      </c>
      <c r="CT19" s="49"/>
      <c r="CU19" s="49"/>
      <c r="CV19" s="49"/>
      <c r="CW19" s="49"/>
      <c r="CX19" s="49"/>
      <c r="CY19" s="49"/>
      <c r="CZ19" s="49"/>
      <c r="DA19" s="49"/>
      <c r="DB19" s="49">
        <f>'Астрахань (стр.2)'!DB19:DJ19+'Махачкала (стр.2)'!DB19:DJ19+'Оля (стр.2)'!DB19:DJ19</f>
        <v>0</v>
      </c>
      <c r="DC19" s="49"/>
      <c r="DD19" s="49"/>
      <c r="DE19" s="49"/>
      <c r="DF19" s="49"/>
      <c r="DG19" s="49"/>
      <c r="DH19" s="49"/>
      <c r="DI19" s="49"/>
      <c r="DJ19" s="49"/>
      <c r="DK19" s="49">
        <f>'Астрахань (стр.2)'!DK19:DT19+'Махачкала (стр.2)'!DK19:DT19+'Оля (стр.2)'!DK19:DT19</f>
        <v>0</v>
      </c>
      <c r="DL19" s="49"/>
      <c r="DM19" s="49"/>
      <c r="DN19" s="49"/>
      <c r="DO19" s="49"/>
      <c r="DP19" s="49"/>
      <c r="DQ19" s="49"/>
      <c r="DR19" s="49"/>
      <c r="DS19" s="49"/>
      <c r="DT19" s="49"/>
      <c r="DU19" s="49">
        <f>'Астрахань (стр.2)'!DU19:EI19+'Махачкала (стр.2)'!DU19:EI19+'Оля (стр.2)'!DU19:EI19</f>
        <v>0</v>
      </c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>
        <f>'Астрахань (стр.2)'!EJ19:ER19+'Махачкала (стр.2)'!EJ19:ER19+'Оля (стр.2)'!EJ19:ER19</f>
        <v>0</v>
      </c>
      <c r="EK19" s="49"/>
      <c r="EL19" s="49"/>
      <c r="EM19" s="49"/>
      <c r="EN19" s="49"/>
      <c r="EO19" s="49"/>
      <c r="EP19" s="49"/>
      <c r="EQ19" s="49"/>
      <c r="ER19" s="49"/>
      <c r="ES19" s="49">
        <f>'Астрахань (стр.2)'!ES19:FB19+'Махачкала (стр.2)'!ES19:FB19+'Оля (стр.2)'!ES19:FB19</f>
        <v>0</v>
      </c>
      <c r="ET19" s="49"/>
      <c r="EU19" s="49"/>
      <c r="EV19" s="49"/>
      <c r="EW19" s="49"/>
      <c r="EX19" s="49"/>
      <c r="EY19" s="49"/>
      <c r="EZ19" s="49"/>
      <c r="FA19" s="49"/>
      <c r="FB19" s="49"/>
      <c r="FC19" s="49">
        <f>'Астрахань (стр.2)'!FC19:FK19+'Махачкала (стр.2)'!FC19:FK19+'Оля (стр.2)'!FC19:FK19</f>
        <v>0</v>
      </c>
      <c r="FD19" s="49"/>
      <c r="FE19" s="49"/>
      <c r="FF19" s="49"/>
      <c r="FG19" s="49"/>
      <c r="FH19" s="49"/>
      <c r="FI19" s="49"/>
      <c r="FJ19" s="49"/>
      <c r="FK19" s="49"/>
      <c r="FN19" s="27"/>
    </row>
    <row r="20" spans="1:170" ht="13.5" customHeight="1">
      <c r="A20" s="14"/>
      <c r="B20" s="71" t="s">
        <v>63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2"/>
      <c r="AV20" s="48" t="s">
        <v>43</v>
      </c>
      <c r="AW20" s="48"/>
      <c r="AX20" s="48"/>
      <c r="AY20" s="48"/>
      <c r="AZ20" s="48"/>
      <c r="BA20" s="48"/>
      <c r="BB20" s="48"/>
      <c r="BC20" s="48"/>
      <c r="BD20" s="106">
        <f t="shared" si="0"/>
        <v>0</v>
      </c>
      <c r="BE20" s="107"/>
      <c r="BF20" s="107"/>
      <c r="BG20" s="107"/>
      <c r="BH20" s="107"/>
      <c r="BI20" s="107"/>
      <c r="BJ20" s="107"/>
      <c r="BK20" s="107"/>
      <c r="BL20" s="107"/>
      <c r="BM20" s="107"/>
      <c r="BN20" s="108"/>
      <c r="BO20" s="49">
        <f>'Астрахань (стр.2)'!BO20:BZ20+'Махачкала (стр.2)'!BO20:BZ20+'Оля (стр.2)'!BO20:BZ20</f>
        <v>0</v>
      </c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>
        <f>'Астрахань (стр.2)'!CA20:CI20+'Махачкала (стр.2)'!CA20:CI20+'Оля (стр.2)'!CA20:CI20</f>
        <v>0</v>
      </c>
      <c r="CB20" s="49"/>
      <c r="CC20" s="49"/>
      <c r="CD20" s="49"/>
      <c r="CE20" s="49"/>
      <c r="CF20" s="49"/>
      <c r="CG20" s="49"/>
      <c r="CH20" s="49"/>
      <c r="CI20" s="49"/>
      <c r="CJ20" s="49">
        <f>'Астрахань (стр.2)'!CJ20:CR20+'Махачкала (стр.2)'!CJ20:CR20+'Оля (стр.2)'!CJ20:CR20</f>
        <v>0</v>
      </c>
      <c r="CK20" s="49"/>
      <c r="CL20" s="49"/>
      <c r="CM20" s="49"/>
      <c r="CN20" s="49"/>
      <c r="CO20" s="49"/>
      <c r="CP20" s="49"/>
      <c r="CQ20" s="49"/>
      <c r="CR20" s="49"/>
      <c r="CS20" s="49">
        <f>'Астрахань (стр.2)'!CS20:DA20+'Махачкала (стр.2)'!CS20:DA20+'Оля (стр.2)'!CS20:DA20</f>
        <v>0</v>
      </c>
      <c r="CT20" s="49"/>
      <c r="CU20" s="49"/>
      <c r="CV20" s="49"/>
      <c r="CW20" s="49"/>
      <c r="CX20" s="49"/>
      <c r="CY20" s="49"/>
      <c r="CZ20" s="49"/>
      <c r="DA20" s="49"/>
      <c r="DB20" s="49">
        <f>'Астрахань (стр.2)'!DB20:DJ20+'Махачкала (стр.2)'!DB20:DJ20+'Оля (стр.2)'!DB20:DJ20</f>
        <v>0</v>
      </c>
      <c r="DC20" s="49"/>
      <c r="DD20" s="49"/>
      <c r="DE20" s="49"/>
      <c r="DF20" s="49"/>
      <c r="DG20" s="49"/>
      <c r="DH20" s="49"/>
      <c r="DI20" s="49"/>
      <c r="DJ20" s="49"/>
      <c r="DK20" s="49">
        <f>'Астрахань (стр.2)'!DK20:DT20+'Махачкала (стр.2)'!DK20:DT20+'Оля (стр.2)'!DK20:DT20</f>
        <v>0</v>
      </c>
      <c r="DL20" s="49"/>
      <c r="DM20" s="49"/>
      <c r="DN20" s="49"/>
      <c r="DO20" s="49"/>
      <c r="DP20" s="49"/>
      <c r="DQ20" s="49"/>
      <c r="DR20" s="49"/>
      <c r="DS20" s="49"/>
      <c r="DT20" s="49"/>
      <c r="DU20" s="49">
        <f>'Астрахань (стр.2)'!DU20:EI20+'Махачкала (стр.2)'!DU20:EI20+'Оля (стр.2)'!DU20:EI20</f>
        <v>0</v>
      </c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>
        <f>'Астрахань (стр.2)'!EJ20:ER20+'Махачкала (стр.2)'!EJ20:ER20+'Оля (стр.2)'!EJ20:ER20</f>
        <v>0</v>
      </c>
      <c r="EK20" s="49"/>
      <c r="EL20" s="49"/>
      <c r="EM20" s="49"/>
      <c r="EN20" s="49"/>
      <c r="EO20" s="49"/>
      <c r="EP20" s="49"/>
      <c r="EQ20" s="49"/>
      <c r="ER20" s="49"/>
      <c r="ES20" s="49">
        <f>'Астрахань (стр.2)'!ES20:FB20+'Махачкала (стр.2)'!ES20:FB20+'Оля (стр.2)'!ES20:FB20</f>
        <v>0</v>
      </c>
      <c r="ET20" s="49"/>
      <c r="EU20" s="49"/>
      <c r="EV20" s="49"/>
      <c r="EW20" s="49"/>
      <c r="EX20" s="49"/>
      <c r="EY20" s="49"/>
      <c r="EZ20" s="49"/>
      <c r="FA20" s="49"/>
      <c r="FB20" s="49"/>
      <c r="FC20" s="49">
        <f>'Астрахань (стр.2)'!FC20:FK20+'Махачкала (стр.2)'!FC20:FK20+'Оля (стр.2)'!FC20:FK20</f>
        <v>0</v>
      </c>
      <c r="FD20" s="49"/>
      <c r="FE20" s="49"/>
      <c r="FF20" s="49"/>
      <c r="FG20" s="49"/>
      <c r="FH20" s="49"/>
      <c r="FI20" s="49"/>
      <c r="FJ20" s="49"/>
      <c r="FK20" s="49"/>
      <c r="FN20" s="26"/>
    </row>
    <row r="21" spans="1:170" ht="13.5" customHeight="1">
      <c r="A21" s="14"/>
      <c r="B21" s="68" t="s">
        <v>64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9"/>
      <c r="AV21" s="48" t="s">
        <v>42</v>
      </c>
      <c r="AW21" s="48"/>
      <c r="AX21" s="48"/>
      <c r="AY21" s="48"/>
      <c r="AZ21" s="48"/>
      <c r="BA21" s="48"/>
      <c r="BB21" s="48"/>
      <c r="BC21" s="48"/>
      <c r="BD21" s="106">
        <f t="shared" si="0"/>
        <v>0</v>
      </c>
      <c r="BE21" s="107"/>
      <c r="BF21" s="107"/>
      <c r="BG21" s="107"/>
      <c r="BH21" s="107"/>
      <c r="BI21" s="107"/>
      <c r="BJ21" s="107"/>
      <c r="BK21" s="107"/>
      <c r="BL21" s="107"/>
      <c r="BM21" s="107"/>
      <c r="BN21" s="108"/>
      <c r="BO21" s="49">
        <f>'Астрахань (стр.2)'!BO21:BZ21+'Махачкала (стр.2)'!BO21:BZ21+'Оля (стр.2)'!BO21:BZ21</f>
        <v>0</v>
      </c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>
        <f>'Астрахань (стр.2)'!CA21:CI21+'Махачкала (стр.2)'!CA21:CI21+'Оля (стр.2)'!CA21:CI21</f>
        <v>0</v>
      </c>
      <c r="CB21" s="49"/>
      <c r="CC21" s="49"/>
      <c r="CD21" s="49"/>
      <c r="CE21" s="49"/>
      <c r="CF21" s="49"/>
      <c r="CG21" s="49"/>
      <c r="CH21" s="49"/>
      <c r="CI21" s="49"/>
      <c r="CJ21" s="49">
        <f>'Астрахань (стр.2)'!CJ21:CR21+'Махачкала (стр.2)'!CJ21:CR21+'Оля (стр.2)'!CJ21:CR21</f>
        <v>0</v>
      </c>
      <c r="CK21" s="49"/>
      <c r="CL21" s="49"/>
      <c r="CM21" s="49"/>
      <c r="CN21" s="49"/>
      <c r="CO21" s="49"/>
      <c r="CP21" s="49"/>
      <c r="CQ21" s="49"/>
      <c r="CR21" s="49"/>
      <c r="CS21" s="49">
        <f>'Астрахань (стр.2)'!CS21:DA21+'Махачкала (стр.2)'!CS21:DA21+'Оля (стр.2)'!CS21:DA21</f>
        <v>0</v>
      </c>
      <c r="CT21" s="49"/>
      <c r="CU21" s="49"/>
      <c r="CV21" s="49"/>
      <c r="CW21" s="49"/>
      <c r="CX21" s="49"/>
      <c r="CY21" s="49"/>
      <c r="CZ21" s="49"/>
      <c r="DA21" s="49"/>
      <c r="DB21" s="49">
        <f>'Астрахань (стр.2)'!DB21:DJ21+'Махачкала (стр.2)'!DB21:DJ21+'Оля (стр.2)'!DB21:DJ21</f>
        <v>0</v>
      </c>
      <c r="DC21" s="49"/>
      <c r="DD21" s="49"/>
      <c r="DE21" s="49"/>
      <c r="DF21" s="49"/>
      <c r="DG21" s="49"/>
      <c r="DH21" s="49"/>
      <c r="DI21" s="49"/>
      <c r="DJ21" s="49"/>
      <c r="DK21" s="49">
        <f>'Астрахань (стр.2)'!DK21:DT21+'Махачкала (стр.2)'!DK21:DT21+'Оля (стр.2)'!DK21:DT21</f>
        <v>0</v>
      </c>
      <c r="DL21" s="49"/>
      <c r="DM21" s="49"/>
      <c r="DN21" s="49"/>
      <c r="DO21" s="49"/>
      <c r="DP21" s="49"/>
      <c r="DQ21" s="49"/>
      <c r="DR21" s="49"/>
      <c r="DS21" s="49"/>
      <c r="DT21" s="49"/>
      <c r="DU21" s="49">
        <f>'Астрахань (стр.2)'!DU21:EI21+'Махачкала (стр.2)'!DU21:EI21+'Оля (стр.2)'!DU21:EI21</f>
        <v>0</v>
      </c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>
        <f>'Астрахань (стр.2)'!EJ21:ER21+'Махачкала (стр.2)'!EJ21:ER21+'Оля (стр.2)'!EJ21:ER21</f>
        <v>0</v>
      </c>
      <c r="EK21" s="49"/>
      <c r="EL21" s="49"/>
      <c r="EM21" s="49"/>
      <c r="EN21" s="49"/>
      <c r="EO21" s="49"/>
      <c r="EP21" s="49"/>
      <c r="EQ21" s="49"/>
      <c r="ER21" s="49"/>
      <c r="ES21" s="49">
        <f>'Астрахань (стр.2)'!ES21:FB21+'Махачкала (стр.2)'!ES21:FB21+'Оля (стр.2)'!ES21:FB21</f>
        <v>0</v>
      </c>
      <c r="ET21" s="49"/>
      <c r="EU21" s="49"/>
      <c r="EV21" s="49"/>
      <c r="EW21" s="49"/>
      <c r="EX21" s="49"/>
      <c r="EY21" s="49"/>
      <c r="EZ21" s="49"/>
      <c r="FA21" s="49"/>
      <c r="FB21" s="49"/>
      <c r="FC21" s="49">
        <f>'Астрахань (стр.2)'!FC21:FK21+'Махачкала (стр.2)'!FC21:FK21+'Оля (стр.2)'!FC21:FK21</f>
        <v>0</v>
      </c>
      <c r="FD21" s="49"/>
      <c r="FE21" s="49"/>
      <c r="FF21" s="49"/>
      <c r="FG21" s="49"/>
      <c r="FH21" s="49"/>
      <c r="FI21" s="49"/>
      <c r="FJ21" s="49"/>
      <c r="FK21" s="49"/>
      <c r="FN21" s="26"/>
    </row>
    <row r="22" spans="1:170" ht="13.5" customHeight="1">
      <c r="A22" s="14"/>
      <c r="B22" s="71" t="s">
        <v>65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2"/>
      <c r="AV22" s="48" t="s">
        <v>44</v>
      </c>
      <c r="AW22" s="48"/>
      <c r="AX22" s="48"/>
      <c r="AY22" s="48"/>
      <c r="AZ22" s="48"/>
      <c r="BA22" s="48"/>
      <c r="BB22" s="48"/>
      <c r="BC22" s="48"/>
      <c r="BD22" s="106">
        <f t="shared" si="0"/>
        <v>0</v>
      </c>
      <c r="BE22" s="107"/>
      <c r="BF22" s="107"/>
      <c r="BG22" s="107"/>
      <c r="BH22" s="107"/>
      <c r="BI22" s="107"/>
      <c r="BJ22" s="107"/>
      <c r="BK22" s="107"/>
      <c r="BL22" s="107"/>
      <c r="BM22" s="107"/>
      <c r="BN22" s="108"/>
      <c r="BO22" s="49">
        <f>'Астрахань (стр.2)'!BO22:BZ22+'Махачкала (стр.2)'!BO22:BZ22+'Оля (стр.2)'!BO22:BZ22</f>
        <v>0</v>
      </c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>
        <f>'Астрахань (стр.2)'!CA22:CI22+'Махачкала (стр.2)'!CA22:CI22+'Оля (стр.2)'!CA22:CI22</f>
        <v>0</v>
      </c>
      <c r="CB22" s="49"/>
      <c r="CC22" s="49"/>
      <c r="CD22" s="49"/>
      <c r="CE22" s="49"/>
      <c r="CF22" s="49"/>
      <c r="CG22" s="49"/>
      <c r="CH22" s="49"/>
      <c r="CI22" s="49"/>
      <c r="CJ22" s="49">
        <f>'Астрахань (стр.2)'!CJ22:CR22+'Махачкала (стр.2)'!CJ22:CR22+'Оля (стр.2)'!CJ22:CR22</f>
        <v>0</v>
      </c>
      <c r="CK22" s="49"/>
      <c r="CL22" s="49"/>
      <c r="CM22" s="49"/>
      <c r="CN22" s="49"/>
      <c r="CO22" s="49"/>
      <c r="CP22" s="49"/>
      <c r="CQ22" s="49"/>
      <c r="CR22" s="49"/>
      <c r="CS22" s="49">
        <f>'Астрахань (стр.2)'!CS22:DA22+'Махачкала (стр.2)'!CS22:DA22+'Оля (стр.2)'!CS22:DA22</f>
        <v>0</v>
      </c>
      <c r="CT22" s="49"/>
      <c r="CU22" s="49"/>
      <c r="CV22" s="49"/>
      <c r="CW22" s="49"/>
      <c r="CX22" s="49"/>
      <c r="CY22" s="49"/>
      <c r="CZ22" s="49"/>
      <c r="DA22" s="49"/>
      <c r="DB22" s="49">
        <f>'Астрахань (стр.2)'!DB22:DJ22+'Махачкала (стр.2)'!DB22:DJ22+'Оля (стр.2)'!DB22:DJ22</f>
        <v>0</v>
      </c>
      <c r="DC22" s="49"/>
      <c r="DD22" s="49"/>
      <c r="DE22" s="49"/>
      <c r="DF22" s="49"/>
      <c r="DG22" s="49"/>
      <c r="DH22" s="49"/>
      <c r="DI22" s="49"/>
      <c r="DJ22" s="49"/>
      <c r="DK22" s="49">
        <f>'Астрахань (стр.2)'!DK22:DT22+'Махачкала (стр.2)'!DK22:DT22+'Оля (стр.2)'!DK22:DT22</f>
        <v>0</v>
      </c>
      <c r="DL22" s="49"/>
      <c r="DM22" s="49"/>
      <c r="DN22" s="49"/>
      <c r="DO22" s="49"/>
      <c r="DP22" s="49"/>
      <c r="DQ22" s="49"/>
      <c r="DR22" s="49"/>
      <c r="DS22" s="49"/>
      <c r="DT22" s="49"/>
      <c r="DU22" s="49">
        <f>'Астрахань (стр.2)'!DU22:EI22+'Махачкала (стр.2)'!DU22:EI22+'Оля (стр.2)'!DU22:EI22</f>
        <v>0</v>
      </c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>
        <f>'Астрахань (стр.2)'!EJ22:ER22+'Махачкала (стр.2)'!EJ22:ER22+'Оля (стр.2)'!EJ22:ER22</f>
        <v>0</v>
      </c>
      <c r="EK22" s="49"/>
      <c r="EL22" s="49"/>
      <c r="EM22" s="49"/>
      <c r="EN22" s="49"/>
      <c r="EO22" s="49"/>
      <c r="EP22" s="49"/>
      <c r="EQ22" s="49"/>
      <c r="ER22" s="49"/>
      <c r="ES22" s="49">
        <f>'Астрахань (стр.2)'!ES22:FB22+'Махачкала (стр.2)'!ES22:FB22+'Оля (стр.2)'!ES22:FB22</f>
        <v>0</v>
      </c>
      <c r="ET22" s="49"/>
      <c r="EU22" s="49"/>
      <c r="EV22" s="49"/>
      <c r="EW22" s="49"/>
      <c r="EX22" s="49"/>
      <c r="EY22" s="49"/>
      <c r="EZ22" s="49"/>
      <c r="FA22" s="49"/>
      <c r="FB22" s="49"/>
      <c r="FC22" s="49">
        <f>'Астрахань (стр.2)'!FC22:FK22+'Махачкала (стр.2)'!FC22:FK22+'Оля (стр.2)'!FC22:FK22</f>
        <v>0</v>
      </c>
      <c r="FD22" s="49"/>
      <c r="FE22" s="49"/>
      <c r="FF22" s="49"/>
      <c r="FG22" s="49"/>
      <c r="FH22" s="49"/>
      <c r="FI22" s="49"/>
      <c r="FJ22" s="49"/>
      <c r="FK22" s="49"/>
      <c r="FN22" s="26"/>
    </row>
    <row r="23" spans="1:170" ht="13.5" customHeight="1">
      <c r="A23" s="14"/>
      <c r="B23" s="71" t="s">
        <v>66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2"/>
      <c r="AV23" s="48" t="s">
        <v>45</v>
      </c>
      <c r="AW23" s="48"/>
      <c r="AX23" s="48"/>
      <c r="AY23" s="48"/>
      <c r="AZ23" s="48"/>
      <c r="BA23" s="48"/>
      <c r="BB23" s="48"/>
      <c r="BC23" s="48"/>
      <c r="BD23" s="106">
        <f t="shared" si="0"/>
        <v>0</v>
      </c>
      <c r="BE23" s="107"/>
      <c r="BF23" s="107"/>
      <c r="BG23" s="107"/>
      <c r="BH23" s="107"/>
      <c r="BI23" s="107"/>
      <c r="BJ23" s="107"/>
      <c r="BK23" s="107"/>
      <c r="BL23" s="107"/>
      <c r="BM23" s="107"/>
      <c r="BN23" s="108"/>
      <c r="BO23" s="49">
        <f>'Астрахань (стр.2)'!BO23:BZ23+'Махачкала (стр.2)'!BO23:BZ23+'Оля (стр.2)'!BO23:BZ23</f>
        <v>0</v>
      </c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>
        <f>'Астрахань (стр.2)'!CA23:CI23+'Махачкала (стр.2)'!CA23:CI23+'Оля (стр.2)'!CA23:CI23</f>
        <v>0</v>
      </c>
      <c r="CB23" s="49"/>
      <c r="CC23" s="49"/>
      <c r="CD23" s="49"/>
      <c r="CE23" s="49"/>
      <c r="CF23" s="49"/>
      <c r="CG23" s="49"/>
      <c r="CH23" s="49"/>
      <c r="CI23" s="49"/>
      <c r="CJ23" s="49">
        <f>'Астрахань (стр.2)'!CJ23:CR23+'Махачкала (стр.2)'!CJ23:CR23+'Оля (стр.2)'!CJ23:CR23</f>
        <v>0</v>
      </c>
      <c r="CK23" s="49"/>
      <c r="CL23" s="49"/>
      <c r="CM23" s="49"/>
      <c r="CN23" s="49"/>
      <c r="CO23" s="49"/>
      <c r="CP23" s="49"/>
      <c r="CQ23" s="49"/>
      <c r="CR23" s="49"/>
      <c r="CS23" s="49">
        <f>'Астрахань (стр.2)'!CS23:DA23+'Махачкала (стр.2)'!CS23:DA23+'Оля (стр.2)'!CS23:DA23</f>
        <v>0</v>
      </c>
      <c r="CT23" s="49"/>
      <c r="CU23" s="49"/>
      <c r="CV23" s="49"/>
      <c r="CW23" s="49"/>
      <c r="CX23" s="49"/>
      <c r="CY23" s="49"/>
      <c r="CZ23" s="49"/>
      <c r="DA23" s="49"/>
      <c r="DB23" s="49">
        <f>'Астрахань (стр.2)'!DB23:DJ23+'Махачкала (стр.2)'!DB23:DJ23+'Оля (стр.2)'!DB23:DJ23</f>
        <v>0</v>
      </c>
      <c r="DC23" s="49"/>
      <c r="DD23" s="49"/>
      <c r="DE23" s="49"/>
      <c r="DF23" s="49"/>
      <c r="DG23" s="49"/>
      <c r="DH23" s="49"/>
      <c r="DI23" s="49"/>
      <c r="DJ23" s="49"/>
      <c r="DK23" s="49">
        <f>'Астрахань (стр.2)'!DK23:DT23+'Махачкала (стр.2)'!DK23:DT23+'Оля (стр.2)'!DK23:DT23</f>
        <v>0</v>
      </c>
      <c r="DL23" s="49"/>
      <c r="DM23" s="49"/>
      <c r="DN23" s="49"/>
      <c r="DO23" s="49"/>
      <c r="DP23" s="49"/>
      <c r="DQ23" s="49"/>
      <c r="DR23" s="49"/>
      <c r="DS23" s="49"/>
      <c r="DT23" s="49"/>
      <c r="DU23" s="49">
        <f>'Астрахань (стр.2)'!DU23:EI23+'Махачкала (стр.2)'!DU23:EI23+'Оля (стр.2)'!DU23:EI23</f>
        <v>0</v>
      </c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>
        <f>'Астрахань (стр.2)'!EJ23:ER23+'Махачкала (стр.2)'!EJ23:ER23+'Оля (стр.2)'!EJ23:ER23</f>
        <v>0</v>
      </c>
      <c r="EK23" s="49"/>
      <c r="EL23" s="49"/>
      <c r="EM23" s="49"/>
      <c r="EN23" s="49"/>
      <c r="EO23" s="49"/>
      <c r="EP23" s="49"/>
      <c r="EQ23" s="49"/>
      <c r="ER23" s="49"/>
      <c r="ES23" s="49">
        <f>'Астрахань (стр.2)'!ES23:FB23+'Махачкала (стр.2)'!ES23:FB23+'Оля (стр.2)'!ES23:FB23</f>
        <v>0</v>
      </c>
      <c r="ET23" s="49"/>
      <c r="EU23" s="49"/>
      <c r="EV23" s="49"/>
      <c r="EW23" s="49"/>
      <c r="EX23" s="49"/>
      <c r="EY23" s="49"/>
      <c r="EZ23" s="49"/>
      <c r="FA23" s="49"/>
      <c r="FB23" s="49"/>
      <c r="FC23" s="49">
        <f>'Астрахань (стр.2)'!FC23:FK23+'Махачкала (стр.2)'!FC23:FK23+'Оля (стр.2)'!FC23:FK23</f>
        <v>0</v>
      </c>
      <c r="FD23" s="49"/>
      <c r="FE23" s="49"/>
      <c r="FF23" s="49"/>
      <c r="FG23" s="49"/>
      <c r="FH23" s="49"/>
      <c r="FI23" s="49"/>
      <c r="FJ23" s="49"/>
      <c r="FK23" s="49"/>
      <c r="FN23" s="26"/>
    </row>
    <row r="24" spans="1:167" ht="13.5" customHeight="1">
      <c r="A24" s="14"/>
      <c r="B24" s="68" t="s">
        <v>67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9"/>
      <c r="AV24" s="48" t="s">
        <v>46</v>
      </c>
      <c r="AW24" s="48"/>
      <c r="AX24" s="48"/>
      <c r="AY24" s="48"/>
      <c r="AZ24" s="48"/>
      <c r="BA24" s="48"/>
      <c r="BB24" s="48"/>
      <c r="BC24" s="48"/>
      <c r="BD24" s="106">
        <f t="shared" si="0"/>
        <v>0</v>
      </c>
      <c r="BE24" s="107"/>
      <c r="BF24" s="107"/>
      <c r="BG24" s="107"/>
      <c r="BH24" s="107"/>
      <c r="BI24" s="107"/>
      <c r="BJ24" s="107"/>
      <c r="BK24" s="107"/>
      <c r="BL24" s="107"/>
      <c r="BM24" s="107"/>
      <c r="BN24" s="108"/>
      <c r="BO24" s="49">
        <f>'Астрахань (стр.2)'!BO24:BZ24+'Махачкала (стр.2)'!BO24:BZ24+'Оля (стр.2)'!BO24:BZ24</f>
        <v>0</v>
      </c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>
        <f>'Астрахань (стр.2)'!CA24:CI24+'Махачкала (стр.2)'!CA24:CI24+'Оля (стр.2)'!CA24:CI24</f>
        <v>0</v>
      </c>
      <c r="CB24" s="49"/>
      <c r="CC24" s="49"/>
      <c r="CD24" s="49"/>
      <c r="CE24" s="49"/>
      <c r="CF24" s="49"/>
      <c r="CG24" s="49"/>
      <c r="CH24" s="49"/>
      <c r="CI24" s="49"/>
      <c r="CJ24" s="49">
        <f>'Астрахань (стр.2)'!CJ24:CR24+'Махачкала (стр.2)'!CJ24:CR24+'Оля (стр.2)'!CJ24:CR24</f>
        <v>0</v>
      </c>
      <c r="CK24" s="49"/>
      <c r="CL24" s="49"/>
      <c r="CM24" s="49"/>
      <c r="CN24" s="49"/>
      <c r="CO24" s="49"/>
      <c r="CP24" s="49"/>
      <c r="CQ24" s="49"/>
      <c r="CR24" s="49"/>
      <c r="CS24" s="49">
        <f>'Астрахань (стр.2)'!CS24:DA24+'Махачкала (стр.2)'!CS24:DA24+'Оля (стр.2)'!CS24:DA24</f>
        <v>0</v>
      </c>
      <c r="CT24" s="49"/>
      <c r="CU24" s="49"/>
      <c r="CV24" s="49"/>
      <c r="CW24" s="49"/>
      <c r="CX24" s="49"/>
      <c r="CY24" s="49"/>
      <c r="CZ24" s="49"/>
      <c r="DA24" s="49"/>
      <c r="DB24" s="49">
        <f>'Астрахань (стр.2)'!DB24:DJ24+'Махачкала (стр.2)'!DB24:DJ24+'Оля (стр.2)'!DB24:DJ24</f>
        <v>0</v>
      </c>
      <c r="DC24" s="49"/>
      <c r="DD24" s="49"/>
      <c r="DE24" s="49"/>
      <c r="DF24" s="49"/>
      <c r="DG24" s="49"/>
      <c r="DH24" s="49"/>
      <c r="DI24" s="49"/>
      <c r="DJ24" s="49"/>
      <c r="DK24" s="49">
        <f>'Астрахань (стр.2)'!DK24:DT24+'Махачкала (стр.2)'!DK24:DT24+'Оля (стр.2)'!DK24:DT24</f>
        <v>0</v>
      </c>
      <c r="DL24" s="49"/>
      <c r="DM24" s="49"/>
      <c r="DN24" s="49"/>
      <c r="DO24" s="49"/>
      <c r="DP24" s="49"/>
      <c r="DQ24" s="49"/>
      <c r="DR24" s="49"/>
      <c r="DS24" s="49"/>
      <c r="DT24" s="49"/>
      <c r="DU24" s="49">
        <f>'Астрахань (стр.2)'!DU24:EI24+'Махачкала (стр.2)'!DU24:EI24+'Оля (стр.2)'!DU24:EI24</f>
        <v>0</v>
      </c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>
        <f>'Астрахань (стр.2)'!EJ24:ER24+'Махачкала (стр.2)'!EJ24:ER24+'Оля (стр.2)'!EJ24:ER24</f>
        <v>0</v>
      </c>
      <c r="EK24" s="49"/>
      <c r="EL24" s="49"/>
      <c r="EM24" s="49"/>
      <c r="EN24" s="49"/>
      <c r="EO24" s="49"/>
      <c r="EP24" s="49"/>
      <c r="EQ24" s="49"/>
      <c r="ER24" s="49"/>
      <c r="ES24" s="49">
        <f>'Астрахань (стр.2)'!ES24:FB24+'Махачкала (стр.2)'!ES24:FB24+'Оля (стр.2)'!ES24:FB24</f>
        <v>0</v>
      </c>
      <c r="ET24" s="49"/>
      <c r="EU24" s="49"/>
      <c r="EV24" s="49"/>
      <c r="EW24" s="49"/>
      <c r="EX24" s="49"/>
      <c r="EY24" s="49"/>
      <c r="EZ24" s="49"/>
      <c r="FA24" s="49"/>
      <c r="FB24" s="49"/>
      <c r="FC24" s="49">
        <f>'Астрахань (стр.2)'!FC24:FK24+'Махачкала (стр.2)'!FC24:FK24+'Оля (стр.2)'!FC24:FK24</f>
        <v>0</v>
      </c>
      <c r="FD24" s="49"/>
      <c r="FE24" s="49"/>
      <c r="FF24" s="49"/>
      <c r="FG24" s="49"/>
      <c r="FH24" s="49"/>
      <c r="FI24" s="49"/>
      <c r="FJ24" s="49"/>
      <c r="FK24" s="49"/>
    </row>
    <row r="25" spans="1:167" ht="13.5" customHeight="1">
      <c r="A25" s="14"/>
      <c r="B25" s="65" t="s">
        <v>68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6"/>
      <c r="AV25" s="48" t="s">
        <v>34</v>
      </c>
      <c r="AW25" s="48"/>
      <c r="AX25" s="48"/>
      <c r="AY25" s="48"/>
      <c r="AZ25" s="48"/>
      <c r="BA25" s="48"/>
      <c r="BB25" s="48"/>
      <c r="BC25" s="48"/>
      <c r="BD25" s="106">
        <f t="shared" si="0"/>
        <v>0</v>
      </c>
      <c r="BE25" s="107"/>
      <c r="BF25" s="107"/>
      <c r="BG25" s="107"/>
      <c r="BH25" s="107"/>
      <c r="BI25" s="107"/>
      <c r="BJ25" s="107"/>
      <c r="BK25" s="107"/>
      <c r="BL25" s="107"/>
      <c r="BM25" s="107"/>
      <c r="BN25" s="108"/>
      <c r="BO25" s="49">
        <f>'Астрахань (стр.2)'!BO25:BZ25+'Махачкала (стр.2)'!BO25:BZ25+'Оля (стр.2)'!BO25:BZ25</f>
        <v>0</v>
      </c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>
        <f>'Астрахань (стр.2)'!CA25:CI25+'Махачкала (стр.2)'!CA25:CI25+'Оля (стр.2)'!CA25:CI25</f>
        <v>0</v>
      </c>
      <c r="CB25" s="49"/>
      <c r="CC25" s="49"/>
      <c r="CD25" s="49"/>
      <c r="CE25" s="49"/>
      <c r="CF25" s="49"/>
      <c r="CG25" s="49"/>
      <c r="CH25" s="49"/>
      <c r="CI25" s="49"/>
      <c r="CJ25" s="49">
        <f>'Астрахань (стр.2)'!CJ25:CR25+'Махачкала (стр.2)'!CJ25:CR25+'Оля (стр.2)'!CJ25:CR25</f>
        <v>0</v>
      </c>
      <c r="CK25" s="49"/>
      <c r="CL25" s="49"/>
      <c r="CM25" s="49"/>
      <c r="CN25" s="49"/>
      <c r="CO25" s="49"/>
      <c r="CP25" s="49"/>
      <c r="CQ25" s="49"/>
      <c r="CR25" s="49"/>
      <c r="CS25" s="49">
        <f>'Астрахань (стр.2)'!CS25:DA25+'Махачкала (стр.2)'!CS25:DA25+'Оля (стр.2)'!CS25:DA25</f>
        <v>0</v>
      </c>
      <c r="CT25" s="49"/>
      <c r="CU25" s="49"/>
      <c r="CV25" s="49"/>
      <c r="CW25" s="49"/>
      <c r="CX25" s="49"/>
      <c r="CY25" s="49"/>
      <c r="CZ25" s="49"/>
      <c r="DA25" s="49"/>
      <c r="DB25" s="49">
        <f>'Астрахань (стр.2)'!DB25:DJ25+'Махачкала (стр.2)'!DB25:DJ25+'Оля (стр.2)'!DB25:DJ25</f>
        <v>0</v>
      </c>
      <c r="DC25" s="49"/>
      <c r="DD25" s="49"/>
      <c r="DE25" s="49"/>
      <c r="DF25" s="49"/>
      <c r="DG25" s="49"/>
      <c r="DH25" s="49"/>
      <c r="DI25" s="49"/>
      <c r="DJ25" s="49"/>
      <c r="DK25" s="49">
        <f>'Астрахань (стр.2)'!DK25:DT25+'Махачкала (стр.2)'!DK25:DT25+'Оля (стр.2)'!DK25:DT25</f>
        <v>0</v>
      </c>
      <c r="DL25" s="49"/>
      <c r="DM25" s="49"/>
      <c r="DN25" s="49"/>
      <c r="DO25" s="49"/>
      <c r="DP25" s="49"/>
      <c r="DQ25" s="49"/>
      <c r="DR25" s="49"/>
      <c r="DS25" s="49"/>
      <c r="DT25" s="49"/>
      <c r="DU25" s="49">
        <f>'Астрахань (стр.2)'!DU25:EI25+'Махачкала (стр.2)'!DU25:EI25+'Оля (стр.2)'!DU25:EI25</f>
        <v>0</v>
      </c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>
        <f>'Астрахань (стр.2)'!EJ25:ER25+'Махачкала (стр.2)'!EJ25:ER25+'Оля (стр.2)'!EJ25:ER25</f>
        <v>0</v>
      </c>
      <c r="EK25" s="49"/>
      <c r="EL25" s="49"/>
      <c r="EM25" s="49"/>
      <c r="EN25" s="49"/>
      <c r="EO25" s="49"/>
      <c r="EP25" s="49"/>
      <c r="EQ25" s="49"/>
      <c r="ER25" s="49"/>
      <c r="ES25" s="49">
        <f>'Астрахань (стр.2)'!ES25:FB25+'Махачкала (стр.2)'!ES25:FB25+'Оля (стр.2)'!ES25:FB25</f>
        <v>0</v>
      </c>
      <c r="ET25" s="49"/>
      <c r="EU25" s="49"/>
      <c r="EV25" s="49"/>
      <c r="EW25" s="49"/>
      <c r="EX25" s="49"/>
      <c r="EY25" s="49"/>
      <c r="EZ25" s="49"/>
      <c r="FA25" s="49"/>
      <c r="FB25" s="49"/>
      <c r="FC25" s="49">
        <f>'Астрахань (стр.2)'!FC25:FK25+'Махачкала (стр.2)'!FC25:FK25+'Оля (стр.2)'!FC25:FK25</f>
        <v>0</v>
      </c>
      <c r="FD25" s="49"/>
      <c r="FE25" s="49"/>
      <c r="FF25" s="49"/>
      <c r="FG25" s="49"/>
      <c r="FH25" s="49"/>
      <c r="FI25" s="49"/>
      <c r="FJ25" s="49"/>
      <c r="FK25" s="49"/>
    </row>
    <row r="26" spans="1:167" ht="13.5" customHeight="1">
      <c r="A26" s="14"/>
      <c r="B26" s="65" t="s">
        <v>69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6"/>
      <c r="AV26" s="48" t="s">
        <v>47</v>
      </c>
      <c r="AW26" s="48"/>
      <c r="AX26" s="48"/>
      <c r="AY26" s="48"/>
      <c r="AZ26" s="48"/>
      <c r="BA26" s="48"/>
      <c r="BB26" s="48"/>
      <c r="BC26" s="48"/>
      <c r="BD26" s="106">
        <f t="shared" si="0"/>
        <v>0</v>
      </c>
      <c r="BE26" s="107"/>
      <c r="BF26" s="107"/>
      <c r="BG26" s="107"/>
      <c r="BH26" s="107"/>
      <c r="BI26" s="107"/>
      <c r="BJ26" s="107"/>
      <c r="BK26" s="107"/>
      <c r="BL26" s="107"/>
      <c r="BM26" s="107"/>
      <c r="BN26" s="108"/>
      <c r="BO26" s="49">
        <f>'Астрахань (стр.2)'!BO26:BZ26+'Махачкала (стр.2)'!BO26:BZ26+'Оля (стр.2)'!BO26:BZ26</f>
        <v>0</v>
      </c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>
        <f>'Астрахань (стр.2)'!CA26:CI26+'Махачкала (стр.2)'!CA26:CI26+'Оля (стр.2)'!CA26:CI26</f>
        <v>0</v>
      </c>
      <c r="CB26" s="49"/>
      <c r="CC26" s="49"/>
      <c r="CD26" s="49"/>
      <c r="CE26" s="49"/>
      <c r="CF26" s="49"/>
      <c r="CG26" s="49"/>
      <c r="CH26" s="49"/>
      <c r="CI26" s="49"/>
      <c r="CJ26" s="49">
        <f>'Астрахань (стр.2)'!CJ26:CR26+'Махачкала (стр.2)'!CJ26:CR26+'Оля (стр.2)'!CJ26:CR26</f>
        <v>0</v>
      </c>
      <c r="CK26" s="49"/>
      <c r="CL26" s="49"/>
      <c r="CM26" s="49"/>
      <c r="CN26" s="49"/>
      <c r="CO26" s="49"/>
      <c r="CP26" s="49"/>
      <c r="CQ26" s="49"/>
      <c r="CR26" s="49"/>
      <c r="CS26" s="49">
        <f>'Астрахань (стр.2)'!CS26:DA26+'Махачкала (стр.2)'!CS26:DA26+'Оля (стр.2)'!CS26:DA26</f>
        <v>0</v>
      </c>
      <c r="CT26" s="49"/>
      <c r="CU26" s="49"/>
      <c r="CV26" s="49"/>
      <c r="CW26" s="49"/>
      <c r="CX26" s="49"/>
      <c r="CY26" s="49"/>
      <c r="CZ26" s="49"/>
      <c r="DA26" s="49"/>
      <c r="DB26" s="49">
        <f>'Астрахань (стр.2)'!DB26:DJ26+'Махачкала (стр.2)'!DB26:DJ26+'Оля (стр.2)'!DB26:DJ26</f>
        <v>0</v>
      </c>
      <c r="DC26" s="49"/>
      <c r="DD26" s="49"/>
      <c r="DE26" s="49"/>
      <c r="DF26" s="49"/>
      <c r="DG26" s="49"/>
      <c r="DH26" s="49"/>
      <c r="DI26" s="49"/>
      <c r="DJ26" s="49"/>
      <c r="DK26" s="49">
        <f>'Астрахань (стр.2)'!DK26:DT26+'Махачкала (стр.2)'!DK26:DT26+'Оля (стр.2)'!DK26:DT26</f>
        <v>0</v>
      </c>
      <c r="DL26" s="49"/>
      <c r="DM26" s="49"/>
      <c r="DN26" s="49"/>
      <c r="DO26" s="49"/>
      <c r="DP26" s="49"/>
      <c r="DQ26" s="49"/>
      <c r="DR26" s="49"/>
      <c r="DS26" s="49"/>
      <c r="DT26" s="49"/>
      <c r="DU26" s="49">
        <f>'Астрахань (стр.2)'!DU26:EI26+'Махачкала (стр.2)'!DU26:EI26+'Оля (стр.2)'!DU26:EI26</f>
        <v>0</v>
      </c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>
        <f>'Астрахань (стр.2)'!EJ26:ER26+'Махачкала (стр.2)'!EJ26:ER26+'Оля (стр.2)'!EJ26:ER26</f>
        <v>0</v>
      </c>
      <c r="EK26" s="49"/>
      <c r="EL26" s="49"/>
      <c r="EM26" s="49"/>
      <c r="EN26" s="49"/>
      <c r="EO26" s="49"/>
      <c r="EP26" s="49"/>
      <c r="EQ26" s="49"/>
      <c r="ER26" s="49"/>
      <c r="ES26" s="49">
        <f>'Астрахань (стр.2)'!ES26:FB26+'Махачкала (стр.2)'!ES26:FB26+'Оля (стр.2)'!ES26:FB26</f>
        <v>0</v>
      </c>
      <c r="ET26" s="49"/>
      <c r="EU26" s="49"/>
      <c r="EV26" s="49"/>
      <c r="EW26" s="49"/>
      <c r="EX26" s="49"/>
      <c r="EY26" s="49"/>
      <c r="EZ26" s="49"/>
      <c r="FA26" s="49"/>
      <c r="FB26" s="49"/>
      <c r="FC26" s="49">
        <f>'Астрахань (стр.2)'!FC26:FK26+'Махачкала (стр.2)'!FC26:FK26+'Оля (стр.2)'!FC26:FK26</f>
        <v>0</v>
      </c>
      <c r="FD26" s="49"/>
      <c r="FE26" s="49"/>
      <c r="FF26" s="49"/>
      <c r="FG26" s="49"/>
      <c r="FH26" s="49"/>
      <c r="FI26" s="49"/>
      <c r="FJ26" s="49"/>
      <c r="FK26" s="49"/>
    </row>
    <row r="27" spans="1:170" s="17" customFormat="1" ht="13.5" customHeight="1">
      <c r="A27" s="15"/>
      <c r="B27" s="74" t="s">
        <v>75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5"/>
      <c r="AV27" s="45" t="s">
        <v>48</v>
      </c>
      <c r="AW27" s="45"/>
      <c r="AX27" s="45"/>
      <c r="AY27" s="45"/>
      <c r="AZ27" s="45"/>
      <c r="BA27" s="45"/>
      <c r="BB27" s="45"/>
      <c r="BC27" s="45"/>
      <c r="BD27" s="103">
        <f>SUM(BO27:FK27)</f>
        <v>248710.56186000002</v>
      </c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>
        <f>'Астрахань (стр.2)'!BO27:BZ27+'Махачкала (стр.2)'!BO27:BZ27+'Оля (стр.2)'!BO27:BZ27</f>
        <v>0</v>
      </c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>
        <f>'Астрахань (стр.2)'!CA27:CI27+'Махачкала (стр.2)'!CA27:CI27+'Оля (стр.2)'!CA27:CI27</f>
        <v>11175.00782</v>
      </c>
      <c r="CB27" s="103"/>
      <c r="CC27" s="103"/>
      <c r="CD27" s="103"/>
      <c r="CE27" s="103"/>
      <c r="CF27" s="103"/>
      <c r="CG27" s="103"/>
      <c r="CH27" s="103"/>
      <c r="CI27" s="103"/>
      <c r="CJ27" s="103">
        <f>'Астрахань (стр.2)'!CJ27:CR27+'Махачкала (стр.2)'!CJ27:CR27+'Оля (стр.2)'!CJ27:CR27</f>
        <v>105814.54141</v>
      </c>
      <c r="CK27" s="103"/>
      <c r="CL27" s="103"/>
      <c r="CM27" s="103"/>
      <c r="CN27" s="103"/>
      <c r="CO27" s="103"/>
      <c r="CP27" s="103"/>
      <c r="CQ27" s="103"/>
      <c r="CR27" s="103"/>
      <c r="CS27" s="103">
        <f>'Астрахань (стр.2)'!CS27:DA27+'Махачкала (стр.2)'!CS27:DA27+'Оля (стр.2)'!CS27:DA27</f>
        <v>32249.03195</v>
      </c>
      <c r="CT27" s="103"/>
      <c r="CU27" s="103"/>
      <c r="CV27" s="103"/>
      <c r="CW27" s="103"/>
      <c r="CX27" s="103"/>
      <c r="CY27" s="103"/>
      <c r="CZ27" s="103"/>
      <c r="DA27" s="103"/>
      <c r="DB27" s="103">
        <f>'Астрахань (стр.2)'!DB27:DJ27+'Махачкала (стр.2)'!DB27:DJ27+'Оля (стр.2)'!DB27:DJ27</f>
        <v>12326.54314</v>
      </c>
      <c r="DC27" s="103"/>
      <c r="DD27" s="103"/>
      <c r="DE27" s="103"/>
      <c r="DF27" s="103"/>
      <c r="DG27" s="103"/>
      <c r="DH27" s="103"/>
      <c r="DI27" s="103"/>
      <c r="DJ27" s="103"/>
      <c r="DK27" s="103">
        <f>'Астрахань (стр.2)'!DK27:DT27+'Махачкала (стр.2)'!DK27:DT27+'Оля (стр.2)'!DK27:DT27</f>
        <v>86285.74384000001</v>
      </c>
      <c r="DL27" s="103"/>
      <c r="DM27" s="103"/>
      <c r="DN27" s="103"/>
      <c r="DO27" s="103"/>
      <c r="DP27" s="103"/>
      <c r="DQ27" s="103"/>
      <c r="DR27" s="103"/>
      <c r="DS27" s="103"/>
      <c r="DT27" s="103"/>
      <c r="DU27" s="103">
        <f>'Астрахань (стр.2)'!DU27:EI27+'Махачкала (стр.2)'!DU27:EI27+'Оля (стр.2)'!DU27:EI27</f>
        <v>0</v>
      </c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>
        <f>'Астрахань (стр.2)'!EJ27:ER27+'Махачкала (стр.2)'!EJ27:ER27+'Оля (стр.2)'!EJ27:ER27</f>
        <v>0</v>
      </c>
      <c r="EK27" s="103"/>
      <c r="EL27" s="103"/>
      <c r="EM27" s="103"/>
      <c r="EN27" s="103"/>
      <c r="EO27" s="103"/>
      <c r="EP27" s="103"/>
      <c r="EQ27" s="103"/>
      <c r="ER27" s="103"/>
      <c r="ES27" s="103">
        <f>'Астрахань (стр.2)'!ES27:FB27+'Махачкала (стр.2)'!ES27:FB27+'Оля (стр.2)'!ES27:FB27</f>
        <v>859.6936999999999</v>
      </c>
      <c r="ET27" s="103"/>
      <c r="EU27" s="103"/>
      <c r="EV27" s="103"/>
      <c r="EW27" s="103"/>
      <c r="EX27" s="103"/>
      <c r="EY27" s="103"/>
      <c r="EZ27" s="103"/>
      <c r="FA27" s="103"/>
      <c r="FB27" s="103"/>
      <c r="FC27" s="103">
        <f>'Астрахань (стр.2)'!FC27:FK27+'Махачкала (стр.2)'!FC27:FK27+'Оля (стр.2)'!FC27:FK27</f>
        <v>0</v>
      </c>
      <c r="FD27" s="103"/>
      <c r="FE27" s="103"/>
      <c r="FF27" s="103"/>
      <c r="FG27" s="103"/>
      <c r="FH27" s="103"/>
      <c r="FI27" s="103"/>
      <c r="FJ27" s="103"/>
      <c r="FK27" s="103"/>
      <c r="FN27" s="25"/>
    </row>
    <row r="28" spans="1:170" s="18" customFormat="1" ht="14.25" customHeight="1">
      <c r="A28" s="19"/>
      <c r="B28" s="109" t="s">
        <v>5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10"/>
      <c r="AV28" s="111" t="s">
        <v>49</v>
      </c>
      <c r="AW28" s="111"/>
      <c r="AX28" s="111"/>
      <c r="AY28" s="111"/>
      <c r="AZ28" s="111"/>
      <c r="BA28" s="111"/>
      <c r="BB28" s="111"/>
      <c r="BC28" s="111"/>
      <c r="BD28" s="103">
        <f>SUM(BO28:FK28)</f>
        <v>3783.77405</v>
      </c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03">
        <f>'Астрахань (стр.2)'!DU28:EI28+'Махачкала (стр.2)'!DU28:EI28+'Оля (стр.2)'!DU28:EI28</f>
        <v>0</v>
      </c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>
        <f>'Астрахань (стр.2)'!EJ28:ER28+'Махачкала (стр.2)'!EJ28:ER28+'Оля (стр.2)'!EJ28:ER28</f>
        <v>0</v>
      </c>
      <c r="EK28" s="103"/>
      <c r="EL28" s="103"/>
      <c r="EM28" s="103"/>
      <c r="EN28" s="103"/>
      <c r="EO28" s="103"/>
      <c r="EP28" s="103"/>
      <c r="EQ28" s="103"/>
      <c r="ER28" s="103"/>
      <c r="ES28" s="103">
        <f>'Астрахань (стр.2)'!ES28:FB28+'Махачкала (стр.2)'!ES28:FB28+'Оля (стр.2)'!ES28:FB28</f>
        <v>0</v>
      </c>
      <c r="ET28" s="103"/>
      <c r="EU28" s="103"/>
      <c r="EV28" s="103"/>
      <c r="EW28" s="103"/>
      <c r="EX28" s="103"/>
      <c r="EY28" s="103"/>
      <c r="EZ28" s="103"/>
      <c r="FA28" s="103"/>
      <c r="FB28" s="103"/>
      <c r="FC28" s="103">
        <f>'Астрахань (стр.2)'!FC28:FK28+'Махачкала (стр.2)'!FC28:FK28+'Оля (стр.2)'!FC28:FK28</f>
        <v>3783.77405</v>
      </c>
      <c r="FD28" s="103"/>
      <c r="FE28" s="103"/>
      <c r="FF28" s="103"/>
      <c r="FG28" s="103"/>
      <c r="FH28" s="103"/>
      <c r="FI28" s="103"/>
      <c r="FJ28" s="103"/>
      <c r="FK28" s="103"/>
      <c r="FN28" s="25"/>
    </row>
    <row r="29" spans="1:170" s="18" customFormat="1" ht="14.25" customHeight="1">
      <c r="A29" s="113" t="s">
        <v>72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5"/>
      <c r="AV29" s="116" t="s">
        <v>50</v>
      </c>
      <c r="AW29" s="116"/>
      <c r="AX29" s="116"/>
      <c r="AY29" s="116"/>
      <c r="AZ29" s="116"/>
      <c r="BA29" s="116"/>
      <c r="BB29" s="116"/>
      <c r="BC29" s="116"/>
      <c r="BD29" s="112">
        <f>BD28+BD27</f>
        <v>252494.33591000002</v>
      </c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>
        <f>BO28+BO27</f>
        <v>0</v>
      </c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>
        <f>CA28+CA27</f>
        <v>11175.00782</v>
      </c>
      <c r="CB29" s="112"/>
      <c r="CC29" s="112"/>
      <c r="CD29" s="112"/>
      <c r="CE29" s="112"/>
      <c r="CF29" s="112"/>
      <c r="CG29" s="112"/>
      <c r="CH29" s="112"/>
      <c r="CI29" s="112"/>
      <c r="CJ29" s="112">
        <f>CJ28+CJ27</f>
        <v>105814.54141</v>
      </c>
      <c r="CK29" s="112"/>
      <c r="CL29" s="112"/>
      <c r="CM29" s="112"/>
      <c r="CN29" s="112"/>
      <c r="CO29" s="112"/>
      <c r="CP29" s="112"/>
      <c r="CQ29" s="112"/>
      <c r="CR29" s="112"/>
      <c r="CS29" s="112">
        <f>CS28+CS27</f>
        <v>32249.03195</v>
      </c>
      <c r="CT29" s="112"/>
      <c r="CU29" s="112"/>
      <c r="CV29" s="112"/>
      <c r="CW29" s="112"/>
      <c r="CX29" s="112"/>
      <c r="CY29" s="112"/>
      <c r="CZ29" s="112"/>
      <c r="DA29" s="112"/>
      <c r="DB29" s="112">
        <f>DB28+DB27</f>
        <v>12326.54314</v>
      </c>
      <c r="DC29" s="112"/>
      <c r="DD29" s="112"/>
      <c r="DE29" s="112"/>
      <c r="DF29" s="112"/>
      <c r="DG29" s="112"/>
      <c r="DH29" s="112"/>
      <c r="DI29" s="112"/>
      <c r="DJ29" s="112"/>
      <c r="DK29" s="112">
        <f>DK28+DK27</f>
        <v>86285.74384000001</v>
      </c>
      <c r="DL29" s="112"/>
      <c r="DM29" s="112"/>
      <c r="DN29" s="112"/>
      <c r="DO29" s="112"/>
      <c r="DP29" s="112"/>
      <c r="DQ29" s="112"/>
      <c r="DR29" s="112"/>
      <c r="DS29" s="112"/>
      <c r="DT29" s="112"/>
      <c r="DU29" s="112">
        <f>DU28+DU27</f>
        <v>0</v>
      </c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>
        <f>EJ28+EJ27</f>
        <v>0</v>
      </c>
      <c r="EK29" s="112"/>
      <c r="EL29" s="112"/>
      <c r="EM29" s="112"/>
      <c r="EN29" s="112"/>
      <c r="EO29" s="112"/>
      <c r="EP29" s="112"/>
      <c r="EQ29" s="112"/>
      <c r="ER29" s="112"/>
      <c r="ES29" s="112">
        <f>ES28+ES27</f>
        <v>859.6936999999999</v>
      </c>
      <c r="ET29" s="112"/>
      <c r="EU29" s="112"/>
      <c r="EV29" s="112"/>
      <c r="EW29" s="112"/>
      <c r="EX29" s="112"/>
      <c r="EY29" s="112"/>
      <c r="EZ29" s="112"/>
      <c r="FA29" s="112"/>
      <c r="FB29" s="112"/>
      <c r="FC29" s="112">
        <f>FC28+FC27</f>
        <v>3783.77405</v>
      </c>
      <c r="FD29" s="112"/>
      <c r="FE29" s="112"/>
      <c r="FF29" s="112"/>
      <c r="FG29" s="112"/>
      <c r="FH29" s="112"/>
      <c r="FI29" s="112"/>
      <c r="FJ29" s="112"/>
      <c r="FK29" s="112"/>
      <c r="FN29" s="25"/>
    </row>
  </sheetData>
  <sheetProtection/>
  <mergeCells count="338">
    <mergeCell ref="DU29:EI29"/>
    <mergeCell ref="EJ29:ER29"/>
    <mergeCell ref="ES29:FB29"/>
    <mergeCell ref="FC29:FK29"/>
    <mergeCell ref="FC28:FK28"/>
    <mergeCell ref="A29:AU29"/>
    <mergeCell ref="AV29:BC29"/>
    <mergeCell ref="BD29:BN29"/>
    <mergeCell ref="BO29:BZ29"/>
    <mergeCell ref="CA29:CI29"/>
    <mergeCell ref="DU27:EI27"/>
    <mergeCell ref="EJ27:ER27"/>
    <mergeCell ref="ES27:FB27"/>
    <mergeCell ref="CJ29:CR29"/>
    <mergeCell ref="CS29:DA29"/>
    <mergeCell ref="DB29:DJ29"/>
    <mergeCell ref="DK29:DT29"/>
    <mergeCell ref="CS28:DA28"/>
    <mergeCell ref="DB28:DJ28"/>
    <mergeCell ref="DK28:DT28"/>
    <mergeCell ref="FC27:FK27"/>
    <mergeCell ref="B28:AU28"/>
    <mergeCell ref="AV28:BC28"/>
    <mergeCell ref="BD28:BN28"/>
    <mergeCell ref="BO28:BZ28"/>
    <mergeCell ref="CA28:CI28"/>
    <mergeCell ref="CJ28:CR28"/>
    <mergeCell ref="DU28:EI28"/>
    <mergeCell ref="EJ28:ER28"/>
    <mergeCell ref="ES28:FB28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CS26:DA26"/>
    <mergeCell ref="DB26:DJ26"/>
    <mergeCell ref="DK26:DT26"/>
    <mergeCell ref="DU26:EI26"/>
    <mergeCell ref="EJ26:ER26"/>
    <mergeCell ref="ES26:FB26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CS24:DA24"/>
    <mergeCell ref="DB24:DJ24"/>
    <mergeCell ref="DK24:DT24"/>
    <mergeCell ref="DU24:EI24"/>
    <mergeCell ref="EJ24:ER24"/>
    <mergeCell ref="ES24:FB24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CS22:DA22"/>
    <mergeCell ref="DB22:DJ22"/>
    <mergeCell ref="DK22:DT22"/>
    <mergeCell ref="DU22:EI22"/>
    <mergeCell ref="EJ22:ER22"/>
    <mergeCell ref="ES22:FB22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CS20:DA20"/>
    <mergeCell ref="DB20:DJ20"/>
    <mergeCell ref="DK20:DT20"/>
    <mergeCell ref="DU20:EI20"/>
    <mergeCell ref="EJ20:ER20"/>
    <mergeCell ref="ES20:FB20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CS18:DA18"/>
    <mergeCell ref="DB18:DJ18"/>
    <mergeCell ref="DK18:DT18"/>
    <mergeCell ref="DU18:EI18"/>
    <mergeCell ref="EJ18:ER18"/>
    <mergeCell ref="ES18:FB18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CS16:DA16"/>
    <mergeCell ref="DB16:DJ16"/>
    <mergeCell ref="DK16:DT16"/>
    <mergeCell ref="DU16:EI16"/>
    <mergeCell ref="EJ16:ER16"/>
    <mergeCell ref="ES16:FB16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CS14:DA14"/>
    <mergeCell ref="DB14:DJ14"/>
    <mergeCell ref="DK14:DT14"/>
    <mergeCell ref="DU14:EI14"/>
    <mergeCell ref="EJ14:ER14"/>
    <mergeCell ref="ES14:FB14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CS12:DA12"/>
    <mergeCell ref="DB12:DJ12"/>
    <mergeCell ref="DK12:DT12"/>
    <mergeCell ref="DU12:EI12"/>
    <mergeCell ref="EJ12:ER12"/>
    <mergeCell ref="ES12:FB12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CS10:DA10"/>
    <mergeCell ref="DB10:DJ10"/>
    <mergeCell ref="DK10:DT10"/>
    <mergeCell ref="DU10:EI10"/>
    <mergeCell ref="EJ10:ER10"/>
    <mergeCell ref="ES10:FB10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CS8:DA8"/>
    <mergeCell ref="DB8:DJ8"/>
    <mergeCell ref="DK8:DT8"/>
    <mergeCell ref="DU8:EI8"/>
    <mergeCell ref="EJ8:ER8"/>
    <mergeCell ref="ES8:FB8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CS6:DA6"/>
    <mergeCell ref="DB6:DJ6"/>
    <mergeCell ref="DK6:DT6"/>
    <mergeCell ref="DU6:EI6"/>
    <mergeCell ref="EJ6:ER6"/>
    <mergeCell ref="ES6:FB6"/>
    <mergeCell ref="B6:AU6"/>
    <mergeCell ref="AV6:BC6"/>
    <mergeCell ref="BD6:BN6"/>
    <mergeCell ref="BO6:BZ6"/>
    <mergeCell ref="CA6:CI6"/>
    <mergeCell ref="CJ6:CR6"/>
    <mergeCell ref="DB5:DJ5"/>
    <mergeCell ref="DK5:DT5"/>
    <mergeCell ref="DU5:EI5"/>
    <mergeCell ref="EJ5:ER5"/>
    <mergeCell ref="ES5:FB5"/>
    <mergeCell ref="FC5:FK5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57"/>
  <sheetViews>
    <sheetView view="pageBreakPreview" zoomScaleSheetLayoutView="100" zoomScalePageLayoutView="0" workbookViewId="0" topLeftCell="A7">
      <selection activeCell="BW34" sqref="BW34:CM34"/>
    </sheetView>
  </sheetViews>
  <sheetFormatPr defaultColWidth="0.875" defaultRowHeight="12.75"/>
  <cols>
    <col min="1" max="110" width="0.875" style="3" customWidth="1"/>
    <col min="111" max="111" width="5.25390625" style="3" bestFit="1" customWidth="1"/>
    <col min="112" max="112" width="12.75390625" style="3" customWidth="1"/>
    <col min="113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28" t="s">
        <v>89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</row>
    <row r="4" spans="1:108" s="6" customFormat="1" ht="15" customHeight="1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1:108" s="6" customFormat="1" ht="15" customHeight="1">
      <c r="A5" s="28" t="s">
        <v>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6" spans="1:108" s="6" customFormat="1" ht="15" customHeight="1">
      <c r="A6" s="28" t="s">
        <v>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2</v>
      </c>
      <c r="AX7" s="29" t="s">
        <v>97</v>
      </c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6" t="s">
        <v>8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23" t="s">
        <v>94</v>
      </c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31" t="s">
        <v>9</v>
      </c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32" t="s">
        <v>10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ht="9.75" customHeight="1"/>
    <row r="14" spans="1:108" s="13" customFormat="1" ht="12.75">
      <c r="A14" s="33" t="s">
        <v>16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5"/>
      <c r="BJ14" s="33" t="s">
        <v>17</v>
      </c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5"/>
      <c r="BW14" s="39" t="s">
        <v>18</v>
      </c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1"/>
    </row>
    <row r="15" spans="1:108" s="13" customFormat="1" ht="12.75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8"/>
      <c r="BJ15" s="36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8"/>
      <c r="BW15" s="42">
        <v>1</v>
      </c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</row>
    <row r="16" spans="1:108" s="13" customFormat="1" ht="12.75">
      <c r="A16" s="14"/>
      <c r="B16" s="43" t="s">
        <v>11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4"/>
      <c r="BJ16" s="45" t="s">
        <v>19</v>
      </c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</row>
    <row r="17" spans="1:108" s="13" customFormat="1" ht="12.75">
      <c r="A17" s="14"/>
      <c r="B17" s="46" t="s">
        <v>12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7"/>
      <c r="BJ17" s="48" t="s">
        <v>20</v>
      </c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</row>
    <row r="18" spans="1:108" s="13" customFormat="1" ht="12.75">
      <c r="A18" s="14"/>
      <c r="B18" s="46" t="s">
        <v>13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7"/>
      <c r="BJ18" s="48" t="s">
        <v>21</v>
      </c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</row>
    <row r="19" spans="1:108" s="13" customFormat="1" ht="12.75">
      <c r="A19" s="14"/>
      <c r="B19" s="43" t="s">
        <v>14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4"/>
      <c r="BJ19" s="45" t="s">
        <v>22</v>
      </c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9">
        <v>18974.5</v>
      </c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</row>
    <row r="20" spans="1:108" s="13" customFormat="1" ht="12.75">
      <c r="A20" s="14"/>
      <c r="B20" s="43" t="s">
        <v>15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4"/>
      <c r="BJ20" s="45" t="s">
        <v>23</v>
      </c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2">
        <v>8457</v>
      </c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</row>
    <row r="21" ht="12" customHeight="1"/>
    <row r="22" spans="1:108" s="7" customFormat="1" ht="15" customHeight="1">
      <c r="A22" s="32" t="s">
        <v>90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</row>
    <row r="23" s="13" customFormat="1" ht="12.75" customHeight="1">
      <c r="DD23" s="23" t="s">
        <v>25</v>
      </c>
    </row>
    <row r="24" spans="1:108" s="2" customFormat="1" ht="12.75" customHeight="1">
      <c r="A24" s="50" t="s">
        <v>24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2"/>
      <c r="BJ24" s="56" t="s">
        <v>17</v>
      </c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8"/>
      <c r="BW24" s="62" t="s">
        <v>3</v>
      </c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 t="s">
        <v>4</v>
      </c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</row>
    <row r="25" spans="1:108" s="2" customFormat="1" ht="12.75" customHeight="1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5"/>
      <c r="BJ25" s="59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1"/>
      <c r="BW25" s="63">
        <v>1</v>
      </c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>
        <v>2</v>
      </c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</row>
    <row r="26" spans="1:108" s="17" customFormat="1" ht="12.75">
      <c r="A26" s="39" t="s">
        <v>26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1"/>
      <c r="BJ26" s="45" t="s">
        <v>27</v>
      </c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64">
        <f>BW32</f>
        <v>126615.25800000002</v>
      </c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>
        <f>CN32</f>
        <v>185612.32135</v>
      </c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</row>
    <row r="27" spans="1:108" s="13" customFormat="1" ht="12.75">
      <c r="A27" s="14"/>
      <c r="B27" s="65" t="s">
        <v>52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6"/>
      <c r="BJ27" s="48" t="s">
        <v>28</v>
      </c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</row>
    <row r="28" spans="1:108" s="13" customFormat="1" ht="12.75">
      <c r="A28" s="14"/>
      <c r="B28" s="65" t="s">
        <v>53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6"/>
      <c r="BJ28" s="48" t="s">
        <v>29</v>
      </c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</row>
    <row r="29" spans="1:108" s="13" customFormat="1" ht="25.5" customHeight="1">
      <c r="A29" s="14"/>
      <c r="B29" s="65" t="s">
        <v>54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6"/>
      <c r="BJ29" s="48" t="s">
        <v>30</v>
      </c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</row>
    <row r="30" spans="1:108" s="13" customFormat="1" ht="12.75">
      <c r="A30" s="14"/>
      <c r="B30" s="65" t="s">
        <v>55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6"/>
      <c r="BJ30" s="48" t="s">
        <v>31</v>
      </c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</row>
    <row r="31" spans="1:108" s="13" customFormat="1" ht="12.75">
      <c r="A31" s="14"/>
      <c r="B31" s="65" t="s">
        <v>56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6"/>
      <c r="BJ31" s="48" t="s">
        <v>32</v>
      </c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</row>
    <row r="32" spans="1:108" s="13" customFormat="1" ht="12.75">
      <c r="A32" s="14"/>
      <c r="B32" s="65" t="s">
        <v>57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6"/>
      <c r="BJ32" s="48" t="s">
        <v>33</v>
      </c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67">
        <f>BW33</f>
        <v>126615.25800000002</v>
      </c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>
        <f>CN33</f>
        <v>185612.32135</v>
      </c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</row>
    <row r="33" spans="1:108" s="13" customFormat="1" ht="12.75">
      <c r="A33" s="14"/>
      <c r="B33" s="68" t="s">
        <v>58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9"/>
      <c r="BJ33" s="48" t="s">
        <v>35</v>
      </c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67">
        <f>121804*1.0395</f>
        <v>126615.25800000002</v>
      </c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>
        <f>'Астрахань (стр.2)'!FN27</f>
        <v>185612.32135</v>
      </c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</row>
    <row r="34" spans="1:108" s="13" customFormat="1" ht="12.75">
      <c r="A34" s="14"/>
      <c r="B34" s="68" t="s">
        <v>59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9"/>
      <c r="BJ34" s="48" t="s">
        <v>36</v>
      </c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</row>
    <row r="35" spans="1:108" s="13" customFormat="1" ht="12.75">
      <c r="A35" s="14"/>
      <c r="B35" s="68" t="s">
        <v>60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9"/>
      <c r="BJ35" s="48" t="s">
        <v>37</v>
      </c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</row>
    <row r="36" spans="1:108" s="13" customFormat="1" ht="12.75">
      <c r="A36" s="14"/>
      <c r="B36" s="71" t="s">
        <v>91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2"/>
      <c r="BJ36" s="48" t="s">
        <v>38</v>
      </c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</row>
    <row r="37" spans="1:108" s="13" customFormat="1" ht="12.75">
      <c r="A37" s="14"/>
      <c r="B37" s="71" t="s">
        <v>92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2"/>
      <c r="BJ37" s="48" t="s">
        <v>39</v>
      </c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</row>
    <row r="38" spans="1:108" s="13" customFormat="1" ht="12.75">
      <c r="A38" s="14"/>
      <c r="B38" s="68" t="s">
        <v>61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9"/>
      <c r="BJ38" s="48" t="s">
        <v>40</v>
      </c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</row>
    <row r="39" spans="1:108" s="13" customFormat="1" ht="12.75">
      <c r="A39" s="14"/>
      <c r="B39" s="68" t="s">
        <v>62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9"/>
      <c r="BJ39" s="48" t="s">
        <v>41</v>
      </c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</row>
    <row r="40" spans="1:108" s="13" customFormat="1" ht="12.75">
      <c r="A40" s="14"/>
      <c r="B40" s="71" t="s">
        <v>63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2"/>
      <c r="BJ40" s="48" t="s">
        <v>43</v>
      </c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</row>
    <row r="41" spans="1:108" s="13" customFormat="1" ht="12.75">
      <c r="A41" s="14"/>
      <c r="B41" s="68" t="s">
        <v>64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9"/>
      <c r="BJ41" s="48" t="s">
        <v>42</v>
      </c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</row>
    <row r="42" spans="1:108" s="13" customFormat="1" ht="12.75">
      <c r="A42" s="14"/>
      <c r="B42" s="71" t="s">
        <v>65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2"/>
      <c r="BJ42" s="48" t="s">
        <v>44</v>
      </c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</row>
    <row r="43" spans="1:108" s="13" customFormat="1" ht="12.75">
      <c r="A43" s="14"/>
      <c r="B43" s="71" t="s">
        <v>66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2"/>
      <c r="BJ43" s="48" t="s">
        <v>45</v>
      </c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</row>
    <row r="44" spans="1:108" s="13" customFormat="1" ht="12.75">
      <c r="A44" s="14"/>
      <c r="B44" s="68" t="s">
        <v>67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9"/>
      <c r="BJ44" s="48" t="s">
        <v>46</v>
      </c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</row>
    <row r="45" spans="1:108" s="13" customFormat="1" ht="12.75">
      <c r="A45" s="14"/>
      <c r="B45" s="65" t="s">
        <v>68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6"/>
      <c r="BJ45" s="48" t="s">
        <v>34</v>
      </c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</row>
    <row r="46" spans="1:108" s="13" customFormat="1" ht="12.75">
      <c r="A46" s="14"/>
      <c r="B46" s="65" t="s">
        <v>69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6"/>
      <c r="BJ46" s="48" t="s">
        <v>47</v>
      </c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</row>
    <row r="47" spans="1:108" s="17" customFormat="1" ht="12.75">
      <c r="A47" s="15"/>
      <c r="B47" s="74" t="s">
        <v>70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5"/>
      <c r="BJ47" s="45" t="s">
        <v>48</v>
      </c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64">
        <f>BW33</f>
        <v>126615.25800000002</v>
      </c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>
        <f>CN26</f>
        <v>185612.32135</v>
      </c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</row>
    <row r="48" spans="1:108" s="13" customFormat="1" ht="27.75" customHeight="1" thickBot="1">
      <c r="A48" s="20"/>
      <c r="B48" s="82" t="s">
        <v>71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3"/>
      <c r="BJ48" s="84" t="s">
        <v>49</v>
      </c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121">
        <f>50+16+6.5+50</f>
        <v>122.5</v>
      </c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>
        <f>'Астрахань (стр.2)'!FN28</f>
        <v>2942.3411</v>
      </c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</row>
    <row r="49" spans="1:108" s="18" customFormat="1" ht="13.5" customHeight="1" thickBot="1">
      <c r="A49" s="21"/>
      <c r="B49" s="86" t="s">
        <v>72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7"/>
      <c r="BJ49" s="88" t="s">
        <v>50</v>
      </c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122">
        <f>BW47+BW48</f>
        <v>126737.75800000002</v>
      </c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>
        <f>CN47+CN48</f>
        <v>188554.66245</v>
      </c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</row>
    <row r="50" spans="1:108" s="17" customFormat="1" ht="13.5" customHeight="1">
      <c r="A50" s="22"/>
      <c r="B50" s="76" t="s">
        <v>73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7"/>
      <c r="BJ50" s="78" t="s">
        <v>51</v>
      </c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117">
        <f>BW49-CN49</f>
        <v>-61816.90444999999</v>
      </c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18"/>
      <c r="CS50" s="118"/>
      <c r="CT50" s="118"/>
      <c r="CU50" s="118"/>
      <c r="CV50" s="118"/>
      <c r="CW50" s="118"/>
      <c r="CX50" s="118"/>
      <c r="CY50" s="118"/>
      <c r="CZ50" s="118"/>
      <c r="DA50" s="118"/>
      <c r="DB50" s="118"/>
      <c r="DC50" s="118"/>
      <c r="DD50" s="119"/>
    </row>
    <row r="51" s="1" customFormat="1" ht="6" customHeight="1"/>
    <row r="52" s="1" customFormat="1" ht="10.5" customHeight="1"/>
    <row r="53" s="1" customFormat="1" ht="10.5" customHeight="1"/>
    <row r="54" s="1" customFormat="1" ht="10.5" customHeight="1"/>
    <row r="55" spans="2:108" s="1" customFormat="1" ht="24" customHeight="1"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</row>
    <row r="56" spans="2:108" s="1" customFormat="1" ht="24" customHeight="1"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</row>
    <row r="57" spans="2:108" s="1" customFormat="1" ht="24" customHeight="1"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</row>
    <row r="58" s="1" customFormat="1" ht="3" customHeight="1"/>
  </sheetData>
  <sheetProtection/>
  <mergeCells count="136">
    <mergeCell ref="BB9:DD9"/>
    <mergeCell ref="A3:DD3"/>
    <mergeCell ref="A4:DD4"/>
    <mergeCell ref="A5:DD5"/>
    <mergeCell ref="A6:DD6"/>
    <mergeCell ref="AX7:BH7"/>
    <mergeCell ref="BL10:DD10"/>
    <mergeCell ref="A12:DD12"/>
    <mergeCell ref="A14:BI15"/>
    <mergeCell ref="BJ14:BV15"/>
    <mergeCell ref="BW14:DD14"/>
    <mergeCell ref="BW15:DD15"/>
    <mergeCell ref="B16:BI16"/>
    <mergeCell ref="BJ16:BV16"/>
    <mergeCell ref="BW16:DD16"/>
    <mergeCell ref="B17:BI17"/>
    <mergeCell ref="BJ17:BV17"/>
    <mergeCell ref="BW17:DD17"/>
    <mergeCell ref="B18:BI18"/>
    <mergeCell ref="BJ18:BV18"/>
    <mergeCell ref="BW18:DD18"/>
    <mergeCell ref="B19:BI19"/>
    <mergeCell ref="BJ19:BV19"/>
    <mergeCell ref="BW19:DD19"/>
    <mergeCell ref="B20:BI20"/>
    <mergeCell ref="BJ20:BV20"/>
    <mergeCell ref="BW20:DD20"/>
    <mergeCell ref="A22:DD22"/>
    <mergeCell ref="A24:BI25"/>
    <mergeCell ref="BJ24:BV25"/>
    <mergeCell ref="BW24:CM24"/>
    <mergeCell ref="CN24:DD24"/>
    <mergeCell ref="BW25:CM25"/>
    <mergeCell ref="CN25:DD25"/>
    <mergeCell ref="A26:BI26"/>
    <mergeCell ref="BJ26:BV26"/>
    <mergeCell ref="BW26:CM26"/>
    <mergeCell ref="CN26:DD26"/>
    <mergeCell ref="B27:BI27"/>
    <mergeCell ref="BJ27:BV27"/>
    <mergeCell ref="BW27:CM27"/>
    <mergeCell ref="CN27:DD27"/>
    <mergeCell ref="B28:BI28"/>
    <mergeCell ref="BJ28:BV28"/>
    <mergeCell ref="BW28:CM28"/>
    <mergeCell ref="CN28:DD28"/>
    <mergeCell ref="B29:BI29"/>
    <mergeCell ref="BJ29:BV29"/>
    <mergeCell ref="BW29:CM29"/>
    <mergeCell ref="CN29:DD29"/>
    <mergeCell ref="B30:BI30"/>
    <mergeCell ref="BJ30:BV30"/>
    <mergeCell ref="BW30:CM30"/>
    <mergeCell ref="CN30:DD30"/>
    <mergeCell ref="B31:BI31"/>
    <mergeCell ref="BJ31:BV31"/>
    <mergeCell ref="BW31:CM31"/>
    <mergeCell ref="CN31:DD31"/>
    <mergeCell ref="B32:BI32"/>
    <mergeCell ref="BJ32:BV32"/>
    <mergeCell ref="BW32:CM32"/>
    <mergeCell ref="CN32:DD32"/>
    <mergeCell ref="B33:BI33"/>
    <mergeCell ref="BJ33:BV33"/>
    <mergeCell ref="BW33:CM33"/>
    <mergeCell ref="CN33:DD33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48:BI48"/>
    <mergeCell ref="BJ48:BV48"/>
    <mergeCell ref="BW48:CM48"/>
    <mergeCell ref="CN48:DD48"/>
    <mergeCell ref="B49:BI49"/>
    <mergeCell ref="BJ49:BV49"/>
    <mergeCell ref="BW49:CM49"/>
    <mergeCell ref="CN49:DD49"/>
    <mergeCell ref="B50:BI50"/>
    <mergeCell ref="BJ50:BV50"/>
    <mergeCell ref="BW50:DD50"/>
    <mergeCell ref="B55:DD55"/>
    <mergeCell ref="B56:DD56"/>
    <mergeCell ref="B57:DD5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N29"/>
  <sheetViews>
    <sheetView view="pageBreakPreview" zoomScaleSheetLayoutView="100" zoomScalePageLayoutView="0" workbookViewId="0" topLeftCell="A1">
      <selection activeCell="DB13" sqref="DB13:DJ13"/>
    </sheetView>
  </sheetViews>
  <sheetFormatPr defaultColWidth="0.875" defaultRowHeight="12.75"/>
  <cols>
    <col min="1" max="169" width="0.875" style="13" customWidth="1"/>
    <col min="170" max="170" width="17.875" style="13" customWidth="1"/>
    <col min="171" max="16384" width="0.875" style="13" customWidth="1"/>
  </cols>
  <sheetData>
    <row r="1" spans="2:166" ht="15" customHeight="1">
      <c r="B1" s="32" t="s">
        <v>83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</row>
    <row r="2" ht="6" customHeight="1"/>
    <row r="3" spans="1:167" s="2" customFormat="1" ht="12.75" customHeight="1">
      <c r="A3" s="50" t="s">
        <v>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2"/>
      <c r="AV3" s="56" t="s">
        <v>17</v>
      </c>
      <c r="AW3" s="92"/>
      <c r="AX3" s="92"/>
      <c r="AY3" s="92"/>
      <c r="AZ3" s="92"/>
      <c r="BA3" s="92"/>
      <c r="BB3" s="92"/>
      <c r="BC3" s="93"/>
      <c r="BD3" s="50" t="s">
        <v>76</v>
      </c>
      <c r="BE3" s="51"/>
      <c r="BF3" s="51"/>
      <c r="BG3" s="51"/>
      <c r="BH3" s="51"/>
      <c r="BI3" s="51"/>
      <c r="BJ3" s="51"/>
      <c r="BK3" s="51"/>
      <c r="BL3" s="51"/>
      <c r="BM3" s="51"/>
      <c r="BN3" s="52"/>
      <c r="BO3" s="39" t="s">
        <v>77</v>
      </c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1"/>
    </row>
    <row r="4" spans="1:167" s="2" customFormat="1" ht="113.25" customHeight="1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1"/>
      <c r="AV4" s="94"/>
      <c r="AW4" s="95"/>
      <c r="AX4" s="95"/>
      <c r="AY4" s="95"/>
      <c r="AZ4" s="95"/>
      <c r="BA4" s="95"/>
      <c r="BB4" s="95"/>
      <c r="BC4" s="96"/>
      <c r="BD4" s="53"/>
      <c r="BE4" s="54"/>
      <c r="BF4" s="54"/>
      <c r="BG4" s="54"/>
      <c r="BH4" s="54"/>
      <c r="BI4" s="54"/>
      <c r="BJ4" s="54"/>
      <c r="BK4" s="54"/>
      <c r="BL4" s="54"/>
      <c r="BM4" s="54"/>
      <c r="BN4" s="55"/>
      <c r="BO4" s="100" t="s">
        <v>87</v>
      </c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 t="s">
        <v>88</v>
      </c>
      <c r="CB4" s="100"/>
      <c r="CC4" s="100"/>
      <c r="CD4" s="100"/>
      <c r="CE4" s="100"/>
      <c r="CF4" s="100"/>
      <c r="CG4" s="100"/>
      <c r="CH4" s="100"/>
      <c r="CI4" s="100"/>
      <c r="CJ4" s="100" t="s">
        <v>78</v>
      </c>
      <c r="CK4" s="100"/>
      <c r="CL4" s="100"/>
      <c r="CM4" s="100"/>
      <c r="CN4" s="100"/>
      <c r="CO4" s="100"/>
      <c r="CP4" s="100"/>
      <c r="CQ4" s="100"/>
      <c r="CR4" s="100"/>
      <c r="CS4" s="100" t="s">
        <v>86</v>
      </c>
      <c r="CT4" s="100"/>
      <c r="CU4" s="100"/>
      <c r="CV4" s="100"/>
      <c r="CW4" s="100"/>
      <c r="CX4" s="100"/>
      <c r="CY4" s="100"/>
      <c r="CZ4" s="100"/>
      <c r="DA4" s="100"/>
      <c r="DB4" s="100" t="s">
        <v>79</v>
      </c>
      <c r="DC4" s="100"/>
      <c r="DD4" s="100"/>
      <c r="DE4" s="100"/>
      <c r="DF4" s="100"/>
      <c r="DG4" s="100"/>
      <c r="DH4" s="100"/>
      <c r="DI4" s="100"/>
      <c r="DJ4" s="100"/>
      <c r="DK4" s="100" t="s">
        <v>81</v>
      </c>
      <c r="DL4" s="100"/>
      <c r="DM4" s="100"/>
      <c r="DN4" s="100"/>
      <c r="DO4" s="100"/>
      <c r="DP4" s="100"/>
      <c r="DQ4" s="100"/>
      <c r="DR4" s="100"/>
      <c r="DS4" s="100"/>
      <c r="DT4" s="100"/>
      <c r="DU4" s="100" t="s">
        <v>80</v>
      </c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 t="s">
        <v>84</v>
      </c>
      <c r="EK4" s="100"/>
      <c r="EL4" s="100"/>
      <c r="EM4" s="100"/>
      <c r="EN4" s="100"/>
      <c r="EO4" s="100"/>
      <c r="EP4" s="100"/>
      <c r="EQ4" s="100"/>
      <c r="ER4" s="100"/>
      <c r="ES4" s="100" t="s">
        <v>85</v>
      </c>
      <c r="ET4" s="100"/>
      <c r="EU4" s="100"/>
      <c r="EV4" s="100"/>
      <c r="EW4" s="100"/>
      <c r="EX4" s="100"/>
      <c r="EY4" s="100"/>
      <c r="EZ4" s="100"/>
      <c r="FA4" s="100"/>
      <c r="FB4" s="100"/>
      <c r="FC4" s="100" t="s">
        <v>82</v>
      </c>
      <c r="FD4" s="100"/>
      <c r="FE4" s="100"/>
      <c r="FF4" s="100"/>
      <c r="FG4" s="100"/>
      <c r="FH4" s="100"/>
      <c r="FI4" s="100"/>
      <c r="FJ4" s="100"/>
      <c r="FK4" s="100"/>
    </row>
    <row r="5" spans="1:167" s="2" customFormat="1" ht="12" customHeight="1">
      <c r="A5" s="89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1"/>
      <c r="AV5" s="97"/>
      <c r="AW5" s="98"/>
      <c r="AX5" s="98"/>
      <c r="AY5" s="98"/>
      <c r="AZ5" s="98"/>
      <c r="BA5" s="98"/>
      <c r="BB5" s="98"/>
      <c r="BC5" s="99"/>
      <c r="BD5" s="63">
        <v>1</v>
      </c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>
        <v>2</v>
      </c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>
        <v>3</v>
      </c>
      <c r="CB5" s="63"/>
      <c r="CC5" s="63"/>
      <c r="CD5" s="63"/>
      <c r="CE5" s="63"/>
      <c r="CF5" s="63"/>
      <c r="CG5" s="63"/>
      <c r="CH5" s="63"/>
      <c r="CI5" s="63"/>
      <c r="CJ5" s="63">
        <v>4</v>
      </c>
      <c r="CK5" s="63"/>
      <c r="CL5" s="63"/>
      <c r="CM5" s="63"/>
      <c r="CN5" s="63"/>
      <c r="CO5" s="63"/>
      <c r="CP5" s="63"/>
      <c r="CQ5" s="63"/>
      <c r="CR5" s="63"/>
      <c r="CS5" s="63">
        <v>5</v>
      </c>
      <c r="CT5" s="63"/>
      <c r="CU5" s="63"/>
      <c r="CV5" s="63"/>
      <c r="CW5" s="63"/>
      <c r="CX5" s="63"/>
      <c r="CY5" s="63"/>
      <c r="CZ5" s="63"/>
      <c r="DA5" s="63"/>
      <c r="DB5" s="63">
        <v>6</v>
      </c>
      <c r="DC5" s="63"/>
      <c r="DD5" s="63"/>
      <c r="DE5" s="63"/>
      <c r="DF5" s="63"/>
      <c r="DG5" s="63"/>
      <c r="DH5" s="63"/>
      <c r="DI5" s="63"/>
      <c r="DJ5" s="63"/>
      <c r="DK5" s="63">
        <v>7</v>
      </c>
      <c r="DL5" s="63"/>
      <c r="DM5" s="63"/>
      <c r="DN5" s="63"/>
      <c r="DO5" s="63"/>
      <c r="DP5" s="63"/>
      <c r="DQ5" s="63"/>
      <c r="DR5" s="63"/>
      <c r="DS5" s="63"/>
      <c r="DT5" s="63"/>
      <c r="DU5" s="63">
        <v>8</v>
      </c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>
        <v>9</v>
      </c>
      <c r="EK5" s="63"/>
      <c r="EL5" s="63"/>
      <c r="EM5" s="63"/>
      <c r="EN5" s="63"/>
      <c r="EO5" s="63"/>
      <c r="EP5" s="63"/>
      <c r="EQ5" s="63"/>
      <c r="ER5" s="63"/>
      <c r="ES5" s="63">
        <v>10</v>
      </c>
      <c r="ET5" s="63"/>
      <c r="EU5" s="63"/>
      <c r="EV5" s="63"/>
      <c r="EW5" s="63"/>
      <c r="EX5" s="63"/>
      <c r="EY5" s="63"/>
      <c r="EZ5" s="63"/>
      <c r="FA5" s="63"/>
      <c r="FB5" s="63"/>
      <c r="FC5" s="63">
        <v>11</v>
      </c>
      <c r="FD5" s="63"/>
      <c r="FE5" s="63"/>
      <c r="FF5" s="63"/>
      <c r="FG5" s="63"/>
      <c r="FH5" s="63"/>
      <c r="FI5" s="63"/>
      <c r="FJ5" s="63"/>
      <c r="FK5" s="63"/>
    </row>
    <row r="6" spans="1:167" s="17" customFormat="1" ht="13.5" customHeight="1">
      <c r="A6" s="15"/>
      <c r="B6" s="101" t="s">
        <v>26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2"/>
      <c r="AV6" s="45" t="s">
        <v>27</v>
      </c>
      <c r="AW6" s="45"/>
      <c r="AX6" s="45"/>
      <c r="AY6" s="45"/>
      <c r="AZ6" s="45"/>
      <c r="BA6" s="45"/>
      <c r="BB6" s="45"/>
      <c r="BC6" s="45"/>
      <c r="BD6" s="103">
        <f>SUM(BO6:FK6)</f>
        <v>185612.32135</v>
      </c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>
        <f>BO7+BO8+BO9+BO10+BO11+BO12</f>
        <v>0</v>
      </c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>
        <f>SUM(CA7:CI12)</f>
        <v>9992.78758</v>
      </c>
      <c r="CB6" s="103"/>
      <c r="CC6" s="103"/>
      <c r="CD6" s="103"/>
      <c r="CE6" s="103"/>
      <c r="CF6" s="103"/>
      <c r="CG6" s="103"/>
      <c r="CH6" s="103"/>
      <c r="CI6" s="103"/>
      <c r="CJ6" s="103">
        <f>SUM(CJ7:CR12)</f>
        <v>77766.79871</v>
      </c>
      <c r="CK6" s="103"/>
      <c r="CL6" s="103"/>
      <c r="CM6" s="103"/>
      <c r="CN6" s="103"/>
      <c r="CO6" s="103"/>
      <c r="CP6" s="103"/>
      <c r="CQ6" s="103"/>
      <c r="CR6" s="103"/>
      <c r="CS6" s="103">
        <f>SUM(CS7:DA12)</f>
        <v>23701.35085</v>
      </c>
      <c r="CT6" s="103"/>
      <c r="CU6" s="103"/>
      <c r="CV6" s="103"/>
      <c r="CW6" s="103"/>
      <c r="CX6" s="103"/>
      <c r="CY6" s="103"/>
      <c r="CZ6" s="103"/>
      <c r="DA6" s="103"/>
      <c r="DB6" s="103">
        <f>SUM(DB7:DJ12)</f>
        <v>7084.50821</v>
      </c>
      <c r="DC6" s="103"/>
      <c r="DD6" s="103"/>
      <c r="DE6" s="103"/>
      <c r="DF6" s="103"/>
      <c r="DG6" s="103"/>
      <c r="DH6" s="103"/>
      <c r="DI6" s="103"/>
      <c r="DJ6" s="103"/>
      <c r="DK6" s="103">
        <f>SUM(DK8:DT12)</f>
        <v>66278.4021</v>
      </c>
      <c r="DL6" s="103"/>
      <c r="DM6" s="103"/>
      <c r="DN6" s="103"/>
      <c r="DO6" s="103"/>
      <c r="DP6" s="103"/>
      <c r="DQ6" s="103"/>
      <c r="DR6" s="103"/>
      <c r="DS6" s="103"/>
      <c r="DT6" s="103"/>
      <c r="DU6" s="103">
        <f>SUM(DU7:EI12)</f>
        <v>0</v>
      </c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>
        <f>SUM(EJ7:ER12)</f>
        <v>0</v>
      </c>
      <c r="EK6" s="103"/>
      <c r="EL6" s="103"/>
      <c r="EM6" s="103"/>
      <c r="EN6" s="103"/>
      <c r="EO6" s="103"/>
      <c r="EP6" s="103"/>
      <c r="EQ6" s="103"/>
      <c r="ER6" s="103"/>
      <c r="ES6" s="103">
        <f>SUM(ES7:FB12)</f>
        <v>788.4739</v>
      </c>
      <c r="ET6" s="103"/>
      <c r="EU6" s="103"/>
      <c r="EV6" s="103"/>
      <c r="EW6" s="103"/>
      <c r="EX6" s="103"/>
      <c r="EY6" s="103"/>
      <c r="EZ6" s="103"/>
      <c r="FA6" s="103"/>
      <c r="FB6" s="103"/>
      <c r="FC6" s="103">
        <f>SUM(FC7:FK12)</f>
        <v>0</v>
      </c>
      <c r="FD6" s="103"/>
      <c r="FE6" s="103"/>
      <c r="FF6" s="103"/>
      <c r="FG6" s="103"/>
      <c r="FH6" s="103"/>
      <c r="FI6" s="103"/>
      <c r="FJ6" s="103"/>
      <c r="FK6" s="103"/>
    </row>
    <row r="7" spans="1:167" ht="13.5" customHeight="1">
      <c r="A7" s="16"/>
      <c r="B7" s="104" t="s">
        <v>52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5"/>
      <c r="AV7" s="48" t="s">
        <v>28</v>
      </c>
      <c r="AW7" s="48"/>
      <c r="AX7" s="48"/>
      <c r="AY7" s="48"/>
      <c r="AZ7" s="48"/>
      <c r="BA7" s="48"/>
      <c r="BB7" s="48"/>
      <c r="BC7" s="48"/>
      <c r="BD7" s="103">
        <f aca="true" t="shared" si="0" ref="BD7:BD26">SUM(BO7:FK7)</f>
        <v>0</v>
      </c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ht="13.5" customHeight="1">
      <c r="A8" s="14"/>
      <c r="B8" s="65" t="s">
        <v>53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6"/>
      <c r="AV8" s="48" t="s">
        <v>29</v>
      </c>
      <c r="AW8" s="48"/>
      <c r="AX8" s="48"/>
      <c r="AY8" s="48"/>
      <c r="AZ8" s="48"/>
      <c r="BA8" s="48"/>
      <c r="BB8" s="48"/>
      <c r="BC8" s="48"/>
      <c r="BD8" s="103">
        <f t="shared" si="0"/>
        <v>0</v>
      </c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</row>
    <row r="9" spans="1:167" ht="26.25" customHeight="1">
      <c r="A9" s="14"/>
      <c r="B9" s="65" t="s">
        <v>74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6"/>
      <c r="AV9" s="48" t="s">
        <v>30</v>
      </c>
      <c r="AW9" s="48"/>
      <c r="AX9" s="48"/>
      <c r="AY9" s="48"/>
      <c r="AZ9" s="48"/>
      <c r="BA9" s="48"/>
      <c r="BB9" s="48"/>
      <c r="BC9" s="48"/>
      <c r="BD9" s="103">
        <f t="shared" si="0"/>
        <v>0</v>
      </c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ht="13.5" customHeight="1">
      <c r="A10" s="14"/>
      <c r="B10" s="43" t="s">
        <v>55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4"/>
      <c r="AV10" s="48" t="s">
        <v>31</v>
      </c>
      <c r="AW10" s="48"/>
      <c r="AX10" s="48"/>
      <c r="AY10" s="48"/>
      <c r="AZ10" s="48"/>
      <c r="BA10" s="48"/>
      <c r="BB10" s="48"/>
      <c r="BC10" s="48"/>
      <c r="BD10" s="103">
        <f t="shared" si="0"/>
        <v>0</v>
      </c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:167" ht="13.5" customHeight="1">
      <c r="A11" s="14"/>
      <c r="B11" s="65" t="s">
        <v>56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6"/>
      <c r="AV11" s="48" t="s">
        <v>32</v>
      </c>
      <c r="AW11" s="48"/>
      <c r="AX11" s="48"/>
      <c r="AY11" s="48"/>
      <c r="AZ11" s="48"/>
      <c r="BA11" s="48"/>
      <c r="BB11" s="48"/>
      <c r="BC11" s="48"/>
      <c r="BD11" s="103">
        <f t="shared" si="0"/>
        <v>0</v>
      </c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</row>
    <row r="12" spans="1:167" ht="13.5" customHeight="1">
      <c r="A12" s="14"/>
      <c r="B12" s="65" t="s">
        <v>57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6"/>
      <c r="AV12" s="48" t="s">
        <v>33</v>
      </c>
      <c r="AW12" s="48"/>
      <c r="AX12" s="48"/>
      <c r="AY12" s="48"/>
      <c r="AZ12" s="48"/>
      <c r="BA12" s="48"/>
      <c r="BB12" s="48"/>
      <c r="BC12" s="48"/>
      <c r="BD12" s="103">
        <f>SUM(BO12:FK12)</f>
        <v>185612.32135</v>
      </c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49">
        <f>BO13</f>
        <v>0</v>
      </c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>
        <f>CA13</f>
        <v>9992.78758</v>
      </c>
      <c r="CB12" s="49"/>
      <c r="CC12" s="49"/>
      <c r="CD12" s="49"/>
      <c r="CE12" s="49"/>
      <c r="CF12" s="49"/>
      <c r="CG12" s="49"/>
      <c r="CH12" s="49"/>
      <c r="CI12" s="49"/>
      <c r="CJ12" s="49">
        <f>CJ13</f>
        <v>77766.79871</v>
      </c>
      <c r="CK12" s="49"/>
      <c r="CL12" s="49"/>
      <c r="CM12" s="49"/>
      <c r="CN12" s="49"/>
      <c r="CO12" s="49"/>
      <c r="CP12" s="49"/>
      <c r="CQ12" s="49"/>
      <c r="CR12" s="49"/>
      <c r="CS12" s="49">
        <f>CS13</f>
        <v>23701.35085</v>
      </c>
      <c r="CT12" s="49"/>
      <c r="CU12" s="49"/>
      <c r="CV12" s="49"/>
      <c r="CW12" s="49"/>
      <c r="CX12" s="49"/>
      <c r="CY12" s="49"/>
      <c r="CZ12" s="49"/>
      <c r="DA12" s="49"/>
      <c r="DB12" s="49">
        <f>DB13</f>
        <v>7084.50821</v>
      </c>
      <c r="DC12" s="49"/>
      <c r="DD12" s="49"/>
      <c r="DE12" s="49"/>
      <c r="DF12" s="49"/>
      <c r="DG12" s="49"/>
      <c r="DH12" s="49"/>
      <c r="DI12" s="49"/>
      <c r="DJ12" s="49"/>
      <c r="DK12" s="49">
        <f>DK13</f>
        <v>66278.4021</v>
      </c>
      <c r="DL12" s="49"/>
      <c r="DM12" s="49"/>
      <c r="DN12" s="49"/>
      <c r="DO12" s="49"/>
      <c r="DP12" s="49"/>
      <c r="DQ12" s="49"/>
      <c r="DR12" s="49"/>
      <c r="DS12" s="49"/>
      <c r="DT12" s="49"/>
      <c r="DU12" s="49">
        <f>DU13</f>
        <v>0</v>
      </c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>
        <f>EJ133</f>
        <v>0</v>
      </c>
      <c r="EK12" s="49"/>
      <c r="EL12" s="49"/>
      <c r="EM12" s="49"/>
      <c r="EN12" s="49"/>
      <c r="EO12" s="49"/>
      <c r="EP12" s="49"/>
      <c r="EQ12" s="49"/>
      <c r="ER12" s="49"/>
      <c r="ES12" s="49">
        <f>ES13</f>
        <v>788.4739</v>
      </c>
      <c r="ET12" s="49"/>
      <c r="EU12" s="49"/>
      <c r="EV12" s="49"/>
      <c r="EW12" s="49"/>
      <c r="EX12" s="49"/>
      <c r="EY12" s="49"/>
      <c r="EZ12" s="49"/>
      <c r="FA12" s="49"/>
      <c r="FB12" s="49"/>
      <c r="FC12" s="49">
        <f>FC13</f>
        <v>0</v>
      </c>
      <c r="FD12" s="49"/>
      <c r="FE12" s="49"/>
      <c r="FF12" s="49"/>
      <c r="FG12" s="49"/>
      <c r="FH12" s="49"/>
      <c r="FI12" s="49"/>
      <c r="FJ12" s="49"/>
      <c r="FK12" s="49"/>
    </row>
    <row r="13" spans="1:167" ht="13.5" customHeight="1">
      <c r="A13" s="14"/>
      <c r="B13" s="68" t="s">
        <v>58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9"/>
      <c r="AV13" s="48" t="s">
        <v>35</v>
      </c>
      <c r="AW13" s="48"/>
      <c r="AX13" s="48"/>
      <c r="AY13" s="48"/>
      <c r="AZ13" s="48"/>
      <c r="BA13" s="48"/>
      <c r="BB13" s="48"/>
      <c r="BC13" s="48"/>
      <c r="BD13" s="103">
        <f>SUM(BO13:FK13)</f>
        <v>185612.32135</v>
      </c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49">
        <v>0</v>
      </c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>
        <v>9992.78758</v>
      </c>
      <c r="CB13" s="49"/>
      <c r="CC13" s="49"/>
      <c r="CD13" s="49"/>
      <c r="CE13" s="49"/>
      <c r="CF13" s="49"/>
      <c r="CG13" s="49"/>
      <c r="CH13" s="49"/>
      <c r="CI13" s="49"/>
      <c r="CJ13" s="49">
        <v>77766.79871</v>
      </c>
      <c r="CK13" s="49"/>
      <c r="CL13" s="49"/>
      <c r="CM13" s="49"/>
      <c r="CN13" s="49"/>
      <c r="CO13" s="49"/>
      <c r="CP13" s="49"/>
      <c r="CQ13" s="49"/>
      <c r="CR13" s="49"/>
      <c r="CS13" s="49">
        <v>23701.35085</v>
      </c>
      <c r="CT13" s="49"/>
      <c r="CU13" s="49"/>
      <c r="CV13" s="49"/>
      <c r="CW13" s="49"/>
      <c r="CX13" s="49"/>
      <c r="CY13" s="49"/>
      <c r="CZ13" s="49"/>
      <c r="DA13" s="49"/>
      <c r="DB13" s="49">
        <v>7084.50821</v>
      </c>
      <c r="DC13" s="49"/>
      <c r="DD13" s="49"/>
      <c r="DE13" s="49"/>
      <c r="DF13" s="49"/>
      <c r="DG13" s="49"/>
      <c r="DH13" s="49"/>
      <c r="DI13" s="49"/>
      <c r="DJ13" s="49"/>
      <c r="DK13" s="49">
        <v>66278.4021</v>
      </c>
      <c r="DL13" s="49"/>
      <c r="DM13" s="49"/>
      <c r="DN13" s="49"/>
      <c r="DO13" s="49"/>
      <c r="DP13" s="49"/>
      <c r="DQ13" s="49"/>
      <c r="DR13" s="49"/>
      <c r="DS13" s="49"/>
      <c r="DT13" s="49"/>
      <c r="DU13" s="49">
        <v>0</v>
      </c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>
        <v>0</v>
      </c>
      <c r="EK13" s="49"/>
      <c r="EL13" s="49"/>
      <c r="EM13" s="49"/>
      <c r="EN13" s="49"/>
      <c r="EO13" s="49"/>
      <c r="EP13" s="49"/>
      <c r="EQ13" s="49"/>
      <c r="ER13" s="49"/>
      <c r="ES13" s="49">
        <v>788.4739</v>
      </c>
      <c r="ET13" s="49"/>
      <c r="EU13" s="49"/>
      <c r="EV13" s="49"/>
      <c r="EW13" s="49"/>
      <c r="EX13" s="49"/>
      <c r="EY13" s="49"/>
      <c r="EZ13" s="49"/>
      <c r="FA13" s="49"/>
      <c r="FB13" s="49"/>
      <c r="FC13" s="49">
        <v>0</v>
      </c>
      <c r="FD13" s="49"/>
      <c r="FE13" s="49"/>
      <c r="FF13" s="49"/>
      <c r="FG13" s="49"/>
      <c r="FH13" s="49"/>
      <c r="FI13" s="49"/>
      <c r="FJ13" s="49"/>
      <c r="FK13" s="49"/>
    </row>
    <row r="14" spans="1:167" ht="13.5" customHeight="1">
      <c r="A14" s="14"/>
      <c r="B14" s="68" t="s">
        <v>59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9"/>
      <c r="AV14" s="48" t="s">
        <v>36</v>
      </c>
      <c r="AW14" s="48"/>
      <c r="AX14" s="48"/>
      <c r="AY14" s="48"/>
      <c r="AZ14" s="48"/>
      <c r="BA14" s="48"/>
      <c r="BB14" s="48"/>
      <c r="BC14" s="48"/>
      <c r="BD14" s="103">
        <f t="shared" si="0"/>
        <v>0</v>
      </c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</row>
    <row r="15" spans="1:167" ht="13.5" customHeight="1">
      <c r="A15" s="14"/>
      <c r="B15" s="68" t="s">
        <v>60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9"/>
      <c r="AV15" s="48" t="s">
        <v>37</v>
      </c>
      <c r="AW15" s="48"/>
      <c r="AX15" s="48"/>
      <c r="AY15" s="48"/>
      <c r="AZ15" s="48"/>
      <c r="BA15" s="48"/>
      <c r="BB15" s="48"/>
      <c r="BC15" s="48"/>
      <c r="BD15" s="103">
        <f t="shared" si="0"/>
        <v>0</v>
      </c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</row>
    <row r="16" spans="1:167" ht="13.5" customHeight="1">
      <c r="A16" s="14"/>
      <c r="B16" s="71" t="s">
        <v>91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2"/>
      <c r="AV16" s="48" t="s">
        <v>38</v>
      </c>
      <c r="AW16" s="48"/>
      <c r="AX16" s="48"/>
      <c r="AY16" s="48"/>
      <c r="AZ16" s="48"/>
      <c r="BA16" s="48"/>
      <c r="BB16" s="48"/>
      <c r="BC16" s="48"/>
      <c r="BD16" s="103">
        <f t="shared" si="0"/>
        <v>0</v>
      </c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</row>
    <row r="17" spans="1:167" ht="13.5" customHeight="1">
      <c r="A17" s="14"/>
      <c r="B17" s="71" t="s">
        <v>92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2"/>
      <c r="AV17" s="48" t="s">
        <v>39</v>
      </c>
      <c r="AW17" s="48"/>
      <c r="AX17" s="48"/>
      <c r="AY17" s="48"/>
      <c r="AZ17" s="48"/>
      <c r="BA17" s="48"/>
      <c r="BB17" s="48"/>
      <c r="BC17" s="48"/>
      <c r="BD17" s="103">
        <f t="shared" si="0"/>
        <v>0</v>
      </c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</row>
    <row r="18" spans="1:167" ht="13.5" customHeight="1">
      <c r="A18" s="14"/>
      <c r="B18" s="68" t="s">
        <v>61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9"/>
      <c r="AV18" s="48" t="s">
        <v>40</v>
      </c>
      <c r="AW18" s="48"/>
      <c r="AX18" s="48"/>
      <c r="AY18" s="48"/>
      <c r="AZ18" s="48"/>
      <c r="BA18" s="48"/>
      <c r="BB18" s="48"/>
      <c r="BC18" s="48"/>
      <c r="BD18" s="103">
        <f t="shared" si="0"/>
        <v>0</v>
      </c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6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8"/>
      <c r="CA18" s="106"/>
      <c r="CB18" s="107"/>
      <c r="CC18" s="107"/>
      <c r="CD18" s="107"/>
      <c r="CE18" s="107"/>
      <c r="CF18" s="107"/>
      <c r="CG18" s="107"/>
      <c r="CH18" s="107"/>
      <c r="CI18" s="108"/>
      <c r="CJ18" s="106"/>
      <c r="CK18" s="107"/>
      <c r="CL18" s="107"/>
      <c r="CM18" s="107"/>
      <c r="CN18" s="107"/>
      <c r="CO18" s="107"/>
      <c r="CP18" s="107"/>
      <c r="CQ18" s="107"/>
      <c r="CR18" s="108"/>
      <c r="CS18" s="106"/>
      <c r="CT18" s="107"/>
      <c r="CU18" s="107"/>
      <c r="CV18" s="107"/>
      <c r="CW18" s="107"/>
      <c r="CX18" s="107"/>
      <c r="CY18" s="107"/>
      <c r="CZ18" s="107"/>
      <c r="DA18" s="108"/>
      <c r="DB18" s="106"/>
      <c r="DC18" s="107"/>
      <c r="DD18" s="107"/>
      <c r="DE18" s="107"/>
      <c r="DF18" s="107"/>
      <c r="DG18" s="107"/>
      <c r="DH18" s="107"/>
      <c r="DI18" s="107"/>
      <c r="DJ18" s="108"/>
      <c r="DK18" s="106"/>
      <c r="DL18" s="107"/>
      <c r="DM18" s="107"/>
      <c r="DN18" s="107"/>
      <c r="DO18" s="107"/>
      <c r="DP18" s="107"/>
      <c r="DQ18" s="107"/>
      <c r="DR18" s="107"/>
      <c r="DS18" s="107"/>
      <c r="DT18" s="108"/>
      <c r="DU18" s="106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8"/>
      <c r="EJ18" s="106"/>
      <c r="EK18" s="107"/>
      <c r="EL18" s="107"/>
      <c r="EM18" s="107"/>
      <c r="EN18" s="107"/>
      <c r="EO18" s="107"/>
      <c r="EP18" s="107"/>
      <c r="EQ18" s="107"/>
      <c r="ER18" s="108"/>
      <c r="ES18" s="106"/>
      <c r="ET18" s="107"/>
      <c r="EU18" s="107"/>
      <c r="EV18" s="107"/>
      <c r="EW18" s="107"/>
      <c r="EX18" s="107"/>
      <c r="EY18" s="107"/>
      <c r="EZ18" s="107"/>
      <c r="FA18" s="107"/>
      <c r="FB18" s="108"/>
      <c r="FC18" s="106"/>
      <c r="FD18" s="107"/>
      <c r="FE18" s="107"/>
      <c r="FF18" s="107"/>
      <c r="FG18" s="107"/>
      <c r="FH18" s="107"/>
      <c r="FI18" s="107"/>
      <c r="FJ18" s="107"/>
      <c r="FK18" s="108"/>
    </row>
    <row r="19" spans="1:167" ht="13.5" customHeight="1">
      <c r="A19" s="14"/>
      <c r="B19" s="68" t="s">
        <v>62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9"/>
      <c r="AV19" s="48" t="s">
        <v>41</v>
      </c>
      <c r="AW19" s="48"/>
      <c r="AX19" s="48"/>
      <c r="AY19" s="48"/>
      <c r="AZ19" s="48"/>
      <c r="BA19" s="48"/>
      <c r="BB19" s="48"/>
      <c r="BC19" s="48"/>
      <c r="BD19" s="103">
        <f t="shared" si="0"/>
        <v>0</v>
      </c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</row>
    <row r="20" spans="1:167" ht="13.5" customHeight="1">
      <c r="A20" s="14"/>
      <c r="B20" s="71" t="s">
        <v>63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2"/>
      <c r="AV20" s="48" t="s">
        <v>43</v>
      </c>
      <c r="AW20" s="48"/>
      <c r="AX20" s="48"/>
      <c r="AY20" s="48"/>
      <c r="AZ20" s="48"/>
      <c r="BA20" s="48"/>
      <c r="BB20" s="48"/>
      <c r="BC20" s="48"/>
      <c r="BD20" s="103">
        <f t="shared" si="0"/>
        <v>0</v>
      </c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</row>
    <row r="21" spans="1:167" ht="13.5" customHeight="1">
      <c r="A21" s="14"/>
      <c r="B21" s="68" t="s">
        <v>64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9"/>
      <c r="AV21" s="48" t="s">
        <v>42</v>
      </c>
      <c r="AW21" s="48"/>
      <c r="AX21" s="48"/>
      <c r="AY21" s="48"/>
      <c r="AZ21" s="48"/>
      <c r="BA21" s="48"/>
      <c r="BB21" s="48"/>
      <c r="BC21" s="48"/>
      <c r="BD21" s="103">
        <f t="shared" si="0"/>
        <v>0</v>
      </c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</row>
    <row r="22" spans="1:167" ht="13.5" customHeight="1">
      <c r="A22" s="14"/>
      <c r="B22" s="71" t="s">
        <v>65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2"/>
      <c r="AV22" s="48" t="s">
        <v>44</v>
      </c>
      <c r="AW22" s="48"/>
      <c r="AX22" s="48"/>
      <c r="AY22" s="48"/>
      <c r="AZ22" s="48"/>
      <c r="BA22" s="48"/>
      <c r="BB22" s="48"/>
      <c r="BC22" s="48"/>
      <c r="BD22" s="103">
        <f t="shared" si="0"/>
        <v>0</v>
      </c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</row>
    <row r="23" spans="1:167" ht="13.5" customHeight="1">
      <c r="A23" s="14"/>
      <c r="B23" s="71" t="s">
        <v>66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2"/>
      <c r="AV23" s="48" t="s">
        <v>45</v>
      </c>
      <c r="AW23" s="48"/>
      <c r="AX23" s="48"/>
      <c r="AY23" s="48"/>
      <c r="AZ23" s="48"/>
      <c r="BA23" s="48"/>
      <c r="BB23" s="48"/>
      <c r="BC23" s="48"/>
      <c r="BD23" s="103">
        <f t="shared" si="0"/>
        <v>0</v>
      </c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</row>
    <row r="24" spans="1:167" ht="13.5" customHeight="1">
      <c r="A24" s="14"/>
      <c r="B24" s="68" t="s">
        <v>67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9"/>
      <c r="AV24" s="48" t="s">
        <v>46</v>
      </c>
      <c r="AW24" s="48"/>
      <c r="AX24" s="48"/>
      <c r="AY24" s="48"/>
      <c r="AZ24" s="48"/>
      <c r="BA24" s="48"/>
      <c r="BB24" s="48"/>
      <c r="BC24" s="48"/>
      <c r="BD24" s="103">
        <f t="shared" si="0"/>
        <v>0</v>
      </c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</row>
    <row r="25" spans="1:167" ht="13.5" customHeight="1">
      <c r="A25" s="14"/>
      <c r="B25" s="65" t="s">
        <v>68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6"/>
      <c r="AV25" s="48" t="s">
        <v>34</v>
      </c>
      <c r="AW25" s="48"/>
      <c r="AX25" s="48"/>
      <c r="AY25" s="48"/>
      <c r="AZ25" s="48"/>
      <c r="BA25" s="48"/>
      <c r="BB25" s="48"/>
      <c r="BC25" s="48"/>
      <c r="BD25" s="103">
        <f t="shared" si="0"/>
        <v>0</v>
      </c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</row>
    <row r="26" spans="1:167" ht="13.5" customHeight="1">
      <c r="A26" s="14"/>
      <c r="B26" s="65" t="s">
        <v>69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6"/>
      <c r="AV26" s="48" t="s">
        <v>47</v>
      </c>
      <c r="AW26" s="48"/>
      <c r="AX26" s="48"/>
      <c r="AY26" s="48"/>
      <c r="AZ26" s="48"/>
      <c r="BA26" s="48"/>
      <c r="BB26" s="48"/>
      <c r="BC26" s="48"/>
      <c r="BD26" s="103">
        <f t="shared" si="0"/>
        <v>0</v>
      </c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</row>
    <row r="27" spans="1:170" s="17" customFormat="1" ht="13.5" customHeight="1">
      <c r="A27" s="15"/>
      <c r="B27" s="74" t="s">
        <v>75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5"/>
      <c r="AV27" s="45" t="s">
        <v>48</v>
      </c>
      <c r="AW27" s="45"/>
      <c r="AX27" s="45"/>
      <c r="AY27" s="45"/>
      <c r="AZ27" s="45"/>
      <c r="BA27" s="45"/>
      <c r="BB27" s="45"/>
      <c r="BC27" s="45"/>
      <c r="BD27" s="103">
        <f>SUM(BO27:FK27)</f>
        <v>185612.32135</v>
      </c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>
        <f>BO6</f>
        <v>0</v>
      </c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>
        <f>CA6</f>
        <v>9992.78758</v>
      </c>
      <c r="CB27" s="103"/>
      <c r="CC27" s="103"/>
      <c r="CD27" s="103"/>
      <c r="CE27" s="103"/>
      <c r="CF27" s="103"/>
      <c r="CG27" s="103"/>
      <c r="CH27" s="103"/>
      <c r="CI27" s="103"/>
      <c r="CJ27" s="103">
        <f>CJ6</f>
        <v>77766.79871</v>
      </c>
      <c r="CK27" s="103"/>
      <c r="CL27" s="103"/>
      <c r="CM27" s="103"/>
      <c r="CN27" s="103"/>
      <c r="CO27" s="103"/>
      <c r="CP27" s="103"/>
      <c r="CQ27" s="103"/>
      <c r="CR27" s="103"/>
      <c r="CS27" s="103">
        <f>CS6</f>
        <v>23701.35085</v>
      </c>
      <c r="CT27" s="103"/>
      <c r="CU27" s="103"/>
      <c r="CV27" s="103"/>
      <c r="CW27" s="103"/>
      <c r="CX27" s="103"/>
      <c r="CY27" s="103"/>
      <c r="CZ27" s="103"/>
      <c r="DA27" s="103"/>
      <c r="DB27" s="103">
        <f>DB6</f>
        <v>7084.50821</v>
      </c>
      <c r="DC27" s="103"/>
      <c r="DD27" s="103"/>
      <c r="DE27" s="103"/>
      <c r="DF27" s="103"/>
      <c r="DG27" s="103"/>
      <c r="DH27" s="103"/>
      <c r="DI27" s="103"/>
      <c r="DJ27" s="103"/>
      <c r="DK27" s="103">
        <f>DK6</f>
        <v>66278.4021</v>
      </c>
      <c r="DL27" s="103"/>
      <c r="DM27" s="103"/>
      <c r="DN27" s="103"/>
      <c r="DO27" s="103"/>
      <c r="DP27" s="103"/>
      <c r="DQ27" s="103"/>
      <c r="DR27" s="103"/>
      <c r="DS27" s="103"/>
      <c r="DT27" s="103"/>
      <c r="DU27" s="103">
        <f>DU6</f>
        <v>0</v>
      </c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>
        <f>EJ6</f>
        <v>0</v>
      </c>
      <c r="EK27" s="103"/>
      <c r="EL27" s="103"/>
      <c r="EM27" s="103"/>
      <c r="EN27" s="103"/>
      <c r="EO27" s="103"/>
      <c r="EP27" s="103"/>
      <c r="EQ27" s="103"/>
      <c r="ER27" s="103"/>
      <c r="ES27" s="103">
        <f>ES6</f>
        <v>788.4739</v>
      </c>
      <c r="ET27" s="103"/>
      <c r="EU27" s="103"/>
      <c r="EV27" s="103"/>
      <c r="EW27" s="103"/>
      <c r="EX27" s="103"/>
      <c r="EY27" s="103"/>
      <c r="EZ27" s="103"/>
      <c r="FA27" s="103"/>
      <c r="FB27" s="103"/>
      <c r="FC27" s="103">
        <f>FC6</f>
        <v>0</v>
      </c>
      <c r="FD27" s="103"/>
      <c r="FE27" s="103"/>
      <c r="FF27" s="103"/>
      <c r="FG27" s="103"/>
      <c r="FH27" s="103"/>
      <c r="FI27" s="103"/>
      <c r="FJ27" s="103"/>
      <c r="FK27" s="103"/>
      <c r="FN27" s="24">
        <f>BD27</f>
        <v>185612.32135</v>
      </c>
    </row>
    <row r="28" spans="1:170" s="18" customFormat="1" ht="14.25" customHeight="1">
      <c r="A28" s="19"/>
      <c r="B28" s="109" t="s">
        <v>5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10"/>
      <c r="AV28" s="111" t="s">
        <v>49</v>
      </c>
      <c r="AW28" s="111"/>
      <c r="AX28" s="111"/>
      <c r="AY28" s="111"/>
      <c r="AZ28" s="111"/>
      <c r="BA28" s="111"/>
      <c r="BB28" s="111"/>
      <c r="BC28" s="111"/>
      <c r="BD28" s="103">
        <f>SUM(BO28:FK28)</f>
        <v>2942.3411</v>
      </c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12"/>
      <c r="EK28" s="112"/>
      <c r="EL28" s="112"/>
      <c r="EM28" s="112"/>
      <c r="EN28" s="112"/>
      <c r="EO28" s="112"/>
      <c r="EP28" s="112"/>
      <c r="EQ28" s="112"/>
      <c r="ER28" s="112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12">
        <v>2942.3411</v>
      </c>
      <c r="FD28" s="112"/>
      <c r="FE28" s="112"/>
      <c r="FF28" s="112"/>
      <c r="FG28" s="112"/>
      <c r="FH28" s="112"/>
      <c r="FI28" s="112"/>
      <c r="FJ28" s="112"/>
      <c r="FK28" s="112"/>
      <c r="FN28" s="24">
        <f>BD28</f>
        <v>2942.3411</v>
      </c>
    </row>
    <row r="29" spans="1:170" s="18" customFormat="1" ht="14.25" customHeight="1">
      <c r="A29" s="113" t="s">
        <v>72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5"/>
      <c r="AV29" s="116" t="s">
        <v>50</v>
      </c>
      <c r="AW29" s="116"/>
      <c r="AX29" s="116"/>
      <c r="AY29" s="116"/>
      <c r="AZ29" s="116"/>
      <c r="BA29" s="116"/>
      <c r="BB29" s="116"/>
      <c r="BC29" s="116"/>
      <c r="BD29" s="124">
        <f>BD28+BD27</f>
        <v>188554.66245</v>
      </c>
      <c r="BE29" s="125"/>
      <c r="BF29" s="125"/>
      <c r="BG29" s="125"/>
      <c r="BH29" s="125"/>
      <c r="BI29" s="125"/>
      <c r="BJ29" s="125"/>
      <c r="BK29" s="125"/>
      <c r="BL29" s="125"/>
      <c r="BM29" s="125"/>
      <c r="BN29" s="126"/>
      <c r="BO29" s="112">
        <f>BO28+BO27</f>
        <v>0</v>
      </c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>
        <f>CA28+CA27</f>
        <v>9992.78758</v>
      </c>
      <c r="CB29" s="112"/>
      <c r="CC29" s="112"/>
      <c r="CD29" s="112"/>
      <c r="CE29" s="112"/>
      <c r="CF29" s="112"/>
      <c r="CG29" s="112"/>
      <c r="CH29" s="112"/>
      <c r="CI29" s="112"/>
      <c r="CJ29" s="112">
        <f>CJ28+CJ27</f>
        <v>77766.79871</v>
      </c>
      <c r="CK29" s="112"/>
      <c r="CL29" s="112"/>
      <c r="CM29" s="112"/>
      <c r="CN29" s="112"/>
      <c r="CO29" s="112"/>
      <c r="CP29" s="112"/>
      <c r="CQ29" s="112"/>
      <c r="CR29" s="112"/>
      <c r="CS29" s="112">
        <f>CS28+CS27</f>
        <v>23701.35085</v>
      </c>
      <c r="CT29" s="112"/>
      <c r="CU29" s="112"/>
      <c r="CV29" s="112"/>
      <c r="CW29" s="112"/>
      <c r="CX29" s="112"/>
      <c r="CY29" s="112"/>
      <c r="CZ29" s="112"/>
      <c r="DA29" s="112"/>
      <c r="DB29" s="112">
        <f>DB28+DB27</f>
        <v>7084.50821</v>
      </c>
      <c r="DC29" s="112"/>
      <c r="DD29" s="112"/>
      <c r="DE29" s="112"/>
      <c r="DF29" s="112"/>
      <c r="DG29" s="112"/>
      <c r="DH29" s="112"/>
      <c r="DI29" s="112"/>
      <c r="DJ29" s="112"/>
      <c r="DK29" s="112">
        <f>DK28+DK27</f>
        <v>66278.4021</v>
      </c>
      <c r="DL29" s="112"/>
      <c r="DM29" s="112"/>
      <c r="DN29" s="112"/>
      <c r="DO29" s="112"/>
      <c r="DP29" s="112"/>
      <c r="DQ29" s="112"/>
      <c r="DR29" s="112"/>
      <c r="DS29" s="112"/>
      <c r="DT29" s="112"/>
      <c r="DU29" s="112">
        <f>DU28+DU27</f>
        <v>0</v>
      </c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>
        <f>EJ28+EJ27</f>
        <v>0</v>
      </c>
      <c r="EK29" s="112"/>
      <c r="EL29" s="112"/>
      <c r="EM29" s="112"/>
      <c r="EN29" s="112"/>
      <c r="EO29" s="112"/>
      <c r="EP29" s="112"/>
      <c r="EQ29" s="112"/>
      <c r="ER29" s="112"/>
      <c r="ES29" s="112">
        <f>ES28+ES27</f>
        <v>788.4739</v>
      </c>
      <c r="ET29" s="112"/>
      <c r="EU29" s="112"/>
      <c r="EV29" s="112"/>
      <c r="EW29" s="112"/>
      <c r="EX29" s="112"/>
      <c r="EY29" s="112"/>
      <c r="EZ29" s="112"/>
      <c r="FA29" s="112"/>
      <c r="FB29" s="112"/>
      <c r="FC29" s="112">
        <f>FC28+FC27</f>
        <v>2942.3411</v>
      </c>
      <c r="FD29" s="112"/>
      <c r="FE29" s="112"/>
      <c r="FF29" s="112"/>
      <c r="FG29" s="112"/>
      <c r="FH29" s="112"/>
      <c r="FI29" s="112"/>
      <c r="FJ29" s="112"/>
      <c r="FK29" s="112"/>
      <c r="FN29" s="24">
        <f>BD29</f>
        <v>188554.66245</v>
      </c>
    </row>
  </sheetData>
  <sheetProtection/>
  <mergeCells count="338"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DB5:DJ5"/>
    <mergeCell ref="DK5:DT5"/>
    <mergeCell ref="DU5:EI5"/>
    <mergeCell ref="EJ5:ER5"/>
    <mergeCell ref="ES5:FB5"/>
    <mergeCell ref="FC5:FK5"/>
    <mergeCell ref="B6:AU6"/>
    <mergeCell ref="AV6:BC6"/>
    <mergeCell ref="BD6:BN6"/>
    <mergeCell ref="BO6:BZ6"/>
    <mergeCell ref="CA6:CI6"/>
    <mergeCell ref="CJ6:CR6"/>
    <mergeCell ref="CS6:DA6"/>
    <mergeCell ref="DB6:DJ6"/>
    <mergeCell ref="DK6:DT6"/>
    <mergeCell ref="DU6:EI6"/>
    <mergeCell ref="EJ6:ER6"/>
    <mergeCell ref="ES6:FB6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CS8:DA8"/>
    <mergeCell ref="DB8:DJ8"/>
    <mergeCell ref="DK8:DT8"/>
    <mergeCell ref="DU8:EI8"/>
    <mergeCell ref="EJ8:ER8"/>
    <mergeCell ref="ES8:FB8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CS10:DA10"/>
    <mergeCell ref="DB10:DJ10"/>
    <mergeCell ref="DK10:DT10"/>
    <mergeCell ref="DU10:EI10"/>
    <mergeCell ref="EJ10:ER10"/>
    <mergeCell ref="ES10:FB10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CS12:DA12"/>
    <mergeCell ref="DB12:DJ12"/>
    <mergeCell ref="DK12:DT12"/>
    <mergeCell ref="DU12:EI12"/>
    <mergeCell ref="EJ12:ER12"/>
    <mergeCell ref="ES12:FB12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4:FB14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6:FB16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6:FB26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FC27:FK27"/>
    <mergeCell ref="B28:AU28"/>
    <mergeCell ref="AV28:BC28"/>
    <mergeCell ref="BD28:BN28"/>
    <mergeCell ref="BO28:BZ28"/>
    <mergeCell ref="CA28:CI28"/>
    <mergeCell ref="CJ28:CR28"/>
    <mergeCell ref="DU28:EI28"/>
    <mergeCell ref="EJ28:ER28"/>
    <mergeCell ref="ES28:FB28"/>
    <mergeCell ref="DU27:EI27"/>
    <mergeCell ref="EJ27:ER27"/>
    <mergeCell ref="ES27:FB27"/>
    <mergeCell ref="CJ29:CR29"/>
    <mergeCell ref="CS29:DA29"/>
    <mergeCell ref="DB29:DJ29"/>
    <mergeCell ref="DK29:DT29"/>
    <mergeCell ref="CS28:DA28"/>
    <mergeCell ref="DB28:DJ28"/>
    <mergeCell ref="DK28:DT28"/>
    <mergeCell ref="DU29:EI29"/>
    <mergeCell ref="EJ29:ER29"/>
    <mergeCell ref="ES29:FB29"/>
    <mergeCell ref="FC29:FK29"/>
    <mergeCell ref="FC28:FK28"/>
    <mergeCell ref="A29:AU29"/>
    <mergeCell ref="AV29:BC29"/>
    <mergeCell ref="BD29:BN29"/>
    <mergeCell ref="BO29:BZ29"/>
    <mergeCell ref="CA29:CI2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D57"/>
  <sheetViews>
    <sheetView view="pageBreakPreview" zoomScaleSheetLayoutView="100" zoomScalePageLayoutView="0" workbookViewId="0" topLeftCell="A1">
      <selection activeCell="BW34" sqref="BW34:CM34"/>
    </sheetView>
  </sheetViews>
  <sheetFormatPr defaultColWidth="0.875" defaultRowHeight="12.75"/>
  <cols>
    <col min="1" max="110" width="0.875" style="3" customWidth="1"/>
    <col min="111" max="111" width="5.25390625" style="3" bestFit="1" customWidth="1"/>
    <col min="112" max="112" width="6.00390625" style="3" bestFit="1" customWidth="1"/>
    <col min="113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28" t="s">
        <v>89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</row>
    <row r="4" spans="1:108" s="6" customFormat="1" ht="15" customHeight="1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1:108" s="6" customFormat="1" ht="15" customHeight="1">
      <c r="A5" s="28" t="s">
        <v>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6" spans="1:108" s="6" customFormat="1" ht="15" customHeight="1">
      <c r="A6" s="28" t="s">
        <v>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2</v>
      </c>
      <c r="AX7" s="29" t="s">
        <v>97</v>
      </c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6" t="s">
        <v>8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23" t="s">
        <v>96</v>
      </c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31" t="s">
        <v>9</v>
      </c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32" t="s">
        <v>10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ht="9.75" customHeight="1"/>
    <row r="14" spans="1:108" s="13" customFormat="1" ht="12.75">
      <c r="A14" s="33" t="s">
        <v>16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5"/>
      <c r="BJ14" s="33" t="s">
        <v>17</v>
      </c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5"/>
      <c r="BW14" s="39" t="s">
        <v>18</v>
      </c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1"/>
    </row>
    <row r="15" spans="1:108" s="13" customFormat="1" ht="12.75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8"/>
      <c r="BJ15" s="36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8"/>
      <c r="BW15" s="42">
        <v>1</v>
      </c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</row>
    <row r="16" spans="1:108" s="13" customFormat="1" ht="12.75">
      <c r="A16" s="14"/>
      <c r="B16" s="43" t="s">
        <v>11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4"/>
      <c r="BJ16" s="45" t="s">
        <v>19</v>
      </c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</row>
    <row r="17" spans="1:108" s="13" customFormat="1" ht="12.75">
      <c r="A17" s="14"/>
      <c r="B17" s="46" t="s">
        <v>12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7"/>
      <c r="BJ17" s="48" t="s">
        <v>20</v>
      </c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</row>
    <row r="18" spans="1:108" s="13" customFormat="1" ht="12.75">
      <c r="A18" s="14"/>
      <c r="B18" s="46" t="s">
        <v>13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7"/>
      <c r="BJ18" s="48" t="s">
        <v>21</v>
      </c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</row>
    <row r="19" spans="1:108" s="13" customFormat="1" ht="12.75">
      <c r="A19" s="14"/>
      <c r="B19" s="43" t="s">
        <v>14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4"/>
      <c r="BJ19" s="45" t="s">
        <v>22</v>
      </c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9">
        <v>7577</v>
      </c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</row>
    <row r="20" spans="1:108" s="13" customFormat="1" ht="12.75">
      <c r="A20" s="14"/>
      <c r="B20" s="43" t="s">
        <v>15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4"/>
      <c r="BJ20" s="45" t="s">
        <v>23</v>
      </c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130">
        <v>1592</v>
      </c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2"/>
    </row>
    <row r="21" ht="12" customHeight="1"/>
    <row r="22" spans="1:108" s="7" customFormat="1" ht="15" customHeight="1">
      <c r="A22" s="32" t="s">
        <v>90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</row>
    <row r="23" s="13" customFormat="1" ht="12.75" customHeight="1">
      <c r="DD23" s="23" t="s">
        <v>25</v>
      </c>
    </row>
    <row r="24" spans="1:108" s="2" customFormat="1" ht="12.75" customHeight="1">
      <c r="A24" s="50" t="s">
        <v>24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2"/>
      <c r="BJ24" s="56" t="s">
        <v>17</v>
      </c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8"/>
      <c r="BW24" s="62" t="s">
        <v>3</v>
      </c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 t="s">
        <v>4</v>
      </c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</row>
    <row r="25" spans="1:108" s="2" customFormat="1" ht="12.75" customHeight="1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5"/>
      <c r="BJ25" s="59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1"/>
      <c r="BW25" s="63">
        <v>1</v>
      </c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>
        <v>2</v>
      </c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</row>
    <row r="26" spans="1:108" s="17" customFormat="1" ht="12.75">
      <c r="A26" s="39" t="s">
        <v>26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1"/>
      <c r="BJ26" s="45" t="s">
        <v>27</v>
      </c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64">
        <f>BW33</f>
        <v>77151.9295</v>
      </c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>
        <f>CN32</f>
        <v>44014.46487</v>
      </c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</row>
    <row r="27" spans="1:108" s="13" customFormat="1" ht="12.75">
      <c r="A27" s="14"/>
      <c r="B27" s="65" t="s">
        <v>52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6"/>
      <c r="BJ27" s="48" t="s">
        <v>28</v>
      </c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</row>
    <row r="28" spans="1:108" s="13" customFormat="1" ht="12.75">
      <c r="A28" s="14"/>
      <c r="B28" s="65" t="s">
        <v>53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6"/>
      <c r="BJ28" s="48" t="s">
        <v>29</v>
      </c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</row>
    <row r="29" spans="1:108" s="13" customFormat="1" ht="25.5" customHeight="1">
      <c r="A29" s="14"/>
      <c r="B29" s="65" t="s">
        <v>54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6"/>
      <c r="BJ29" s="48" t="s">
        <v>30</v>
      </c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</row>
    <row r="30" spans="1:108" s="13" customFormat="1" ht="12.75">
      <c r="A30" s="14"/>
      <c r="B30" s="65" t="s">
        <v>55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6"/>
      <c r="BJ30" s="48" t="s">
        <v>31</v>
      </c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</row>
    <row r="31" spans="1:108" s="13" customFormat="1" ht="12.75">
      <c r="A31" s="14"/>
      <c r="B31" s="65" t="s">
        <v>56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6"/>
      <c r="BJ31" s="48" t="s">
        <v>32</v>
      </c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</row>
    <row r="32" spans="1:108" s="13" customFormat="1" ht="12.75">
      <c r="A32" s="14"/>
      <c r="B32" s="65" t="s">
        <v>57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6"/>
      <c r="BJ32" s="48" t="s">
        <v>33</v>
      </c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127">
        <f>BW33</f>
        <v>77151.9295</v>
      </c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9"/>
      <c r="CN32" s="67">
        <f>CN33</f>
        <v>44014.46487</v>
      </c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</row>
    <row r="33" spans="1:108" s="13" customFormat="1" ht="12.75">
      <c r="A33" s="14"/>
      <c r="B33" s="68" t="s">
        <v>58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9"/>
      <c r="BJ33" s="48" t="s">
        <v>35</v>
      </c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67">
        <f>74204*1.0395+16.8715</f>
        <v>77151.9295</v>
      </c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>
        <f>'Махачкала (стр.2)'!FO27</f>
        <v>44014.46487</v>
      </c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</row>
    <row r="34" spans="1:108" s="13" customFormat="1" ht="12.75">
      <c r="A34" s="14"/>
      <c r="B34" s="68" t="s">
        <v>59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9"/>
      <c r="BJ34" s="48" t="s">
        <v>36</v>
      </c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</row>
    <row r="35" spans="1:108" s="13" customFormat="1" ht="12.75">
      <c r="A35" s="14"/>
      <c r="B35" s="68" t="s">
        <v>60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9"/>
      <c r="BJ35" s="48" t="s">
        <v>37</v>
      </c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</row>
    <row r="36" spans="1:108" s="13" customFormat="1" ht="12.75">
      <c r="A36" s="14"/>
      <c r="B36" s="71" t="s">
        <v>91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2"/>
      <c r="BJ36" s="48" t="s">
        <v>38</v>
      </c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</row>
    <row r="37" spans="1:108" s="13" customFormat="1" ht="12.75">
      <c r="A37" s="14"/>
      <c r="B37" s="71" t="s">
        <v>92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2"/>
      <c r="BJ37" s="48" t="s">
        <v>39</v>
      </c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</row>
    <row r="38" spans="1:108" s="13" customFormat="1" ht="12.75">
      <c r="A38" s="14"/>
      <c r="B38" s="68" t="s">
        <v>61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9"/>
      <c r="BJ38" s="48" t="s">
        <v>40</v>
      </c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</row>
    <row r="39" spans="1:108" s="13" customFormat="1" ht="12.75">
      <c r="A39" s="14"/>
      <c r="B39" s="68" t="s">
        <v>62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9"/>
      <c r="BJ39" s="48" t="s">
        <v>41</v>
      </c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</row>
    <row r="40" spans="1:108" s="13" customFormat="1" ht="12.75">
      <c r="A40" s="14"/>
      <c r="B40" s="71" t="s">
        <v>63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2"/>
      <c r="BJ40" s="48" t="s">
        <v>43</v>
      </c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</row>
    <row r="41" spans="1:108" s="13" customFormat="1" ht="12.75">
      <c r="A41" s="14"/>
      <c r="B41" s="68" t="s">
        <v>64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9"/>
      <c r="BJ41" s="48" t="s">
        <v>42</v>
      </c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</row>
    <row r="42" spans="1:108" s="13" customFormat="1" ht="12.75">
      <c r="A42" s="14"/>
      <c r="B42" s="71" t="s">
        <v>65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2"/>
      <c r="BJ42" s="48" t="s">
        <v>44</v>
      </c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</row>
    <row r="43" spans="1:108" s="13" customFormat="1" ht="12.75">
      <c r="A43" s="14"/>
      <c r="B43" s="71" t="s">
        <v>66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2"/>
      <c r="BJ43" s="48" t="s">
        <v>45</v>
      </c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</row>
    <row r="44" spans="1:108" s="13" customFormat="1" ht="12.75">
      <c r="A44" s="14"/>
      <c r="B44" s="68" t="s">
        <v>67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9"/>
      <c r="BJ44" s="48" t="s">
        <v>46</v>
      </c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</row>
    <row r="45" spans="1:108" s="13" customFormat="1" ht="12.75">
      <c r="A45" s="14"/>
      <c r="B45" s="65" t="s">
        <v>68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6"/>
      <c r="BJ45" s="48" t="s">
        <v>34</v>
      </c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</row>
    <row r="46" spans="1:108" s="13" customFormat="1" ht="12.75">
      <c r="A46" s="14"/>
      <c r="B46" s="65" t="s">
        <v>69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6"/>
      <c r="BJ46" s="48" t="s">
        <v>47</v>
      </c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</row>
    <row r="47" spans="1:108" s="17" customFormat="1" ht="12.75">
      <c r="A47" s="15"/>
      <c r="B47" s="74" t="s">
        <v>70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5"/>
      <c r="BJ47" s="45" t="s">
        <v>48</v>
      </c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64">
        <f>BW33</f>
        <v>77151.9295</v>
      </c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>
        <f>CN26</f>
        <v>44014.46487</v>
      </c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</row>
    <row r="48" spans="1:108" s="13" customFormat="1" ht="27.75" customHeight="1" thickBot="1">
      <c r="A48" s="20"/>
      <c r="B48" s="82" t="s">
        <v>71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3"/>
      <c r="BJ48" s="84" t="s">
        <v>49</v>
      </c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>
        <f>'Махачкала (стр.2)'!FO28</f>
        <v>520.71139</v>
      </c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</row>
    <row r="49" spans="1:108" s="18" customFormat="1" ht="13.5" customHeight="1" thickBot="1">
      <c r="A49" s="21"/>
      <c r="B49" s="86" t="s">
        <v>72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7"/>
      <c r="BJ49" s="88" t="s">
        <v>50</v>
      </c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122">
        <f>BW47+BW48</f>
        <v>77151.9295</v>
      </c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>
        <f>CN47+CN48</f>
        <v>44535.17626</v>
      </c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</row>
    <row r="50" spans="1:108" s="17" customFormat="1" ht="13.5" customHeight="1">
      <c r="A50" s="22"/>
      <c r="B50" s="76" t="s">
        <v>73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7"/>
      <c r="BJ50" s="78" t="s">
        <v>51</v>
      </c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9">
        <f>BW49-CN49</f>
        <v>32616.75324</v>
      </c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1"/>
    </row>
    <row r="51" s="1" customFormat="1" ht="6" customHeight="1"/>
    <row r="52" s="1" customFormat="1" ht="10.5" customHeight="1"/>
    <row r="53" s="1" customFormat="1" ht="10.5" customHeight="1"/>
    <row r="54" s="1" customFormat="1" ht="10.5" customHeight="1"/>
    <row r="55" spans="2:108" s="1" customFormat="1" ht="24" customHeight="1"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</row>
    <row r="56" spans="2:108" s="1" customFormat="1" ht="24" customHeight="1"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</row>
    <row r="57" spans="2:108" s="1" customFormat="1" ht="24" customHeight="1"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</row>
    <row r="58" s="1" customFormat="1" ht="3" customHeight="1"/>
  </sheetData>
  <sheetProtection/>
  <mergeCells count="136">
    <mergeCell ref="AZ9:DD9"/>
    <mergeCell ref="A3:DD3"/>
    <mergeCell ref="A4:DD4"/>
    <mergeCell ref="A5:DD5"/>
    <mergeCell ref="A6:DD6"/>
    <mergeCell ref="AX7:BH7"/>
    <mergeCell ref="BL10:DD10"/>
    <mergeCell ref="A12:DD12"/>
    <mergeCell ref="A14:BI15"/>
    <mergeCell ref="BJ14:BV15"/>
    <mergeCell ref="BW14:DD14"/>
    <mergeCell ref="BW15:DD15"/>
    <mergeCell ref="B16:BI16"/>
    <mergeCell ref="BJ16:BV16"/>
    <mergeCell ref="BW16:DD16"/>
    <mergeCell ref="B17:BI17"/>
    <mergeCell ref="BJ17:BV17"/>
    <mergeCell ref="BW17:DD17"/>
    <mergeCell ref="B18:BI18"/>
    <mergeCell ref="BJ18:BV18"/>
    <mergeCell ref="BW18:DD18"/>
    <mergeCell ref="B19:BI19"/>
    <mergeCell ref="BJ19:BV19"/>
    <mergeCell ref="BW19:DD19"/>
    <mergeCell ref="B20:BI20"/>
    <mergeCell ref="BJ20:BV20"/>
    <mergeCell ref="BW20:DD20"/>
    <mergeCell ref="A22:DD22"/>
    <mergeCell ref="A24:BI25"/>
    <mergeCell ref="BJ24:BV25"/>
    <mergeCell ref="BW24:CM24"/>
    <mergeCell ref="CN24:DD24"/>
    <mergeCell ref="BW25:CM25"/>
    <mergeCell ref="CN25:DD25"/>
    <mergeCell ref="A26:BI26"/>
    <mergeCell ref="BJ26:BV26"/>
    <mergeCell ref="BW26:CM26"/>
    <mergeCell ref="CN26:DD26"/>
    <mergeCell ref="B27:BI27"/>
    <mergeCell ref="BJ27:BV27"/>
    <mergeCell ref="BW27:CM27"/>
    <mergeCell ref="CN27:DD27"/>
    <mergeCell ref="B28:BI28"/>
    <mergeCell ref="BJ28:BV28"/>
    <mergeCell ref="BW28:CM28"/>
    <mergeCell ref="CN28:DD28"/>
    <mergeCell ref="B29:BI29"/>
    <mergeCell ref="BJ29:BV29"/>
    <mergeCell ref="BW29:CM29"/>
    <mergeCell ref="CN29:DD29"/>
    <mergeCell ref="B30:BI30"/>
    <mergeCell ref="BJ30:BV30"/>
    <mergeCell ref="BW30:CM30"/>
    <mergeCell ref="CN30:DD30"/>
    <mergeCell ref="B31:BI31"/>
    <mergeCell ref="BJ31:BV31"/>
    <mergeCell ref="BW31:CM31"/>
    <mergeCell ref="CN31:DD31"/>
    <mergeCell ref="B32:BI32"/>
    <mergeCell ref="BJ32:BV32"/>
    <mergeCell ref="BW32:CM32"/>
    <mergeCell ref="CN32:DD32"/>
    <mergeCell ref="B33:BI33"/>
    <mergeCell ref="BJ33:BV33"/>
    <mergeCell ref="BW33:CM33"/>
    <mergeCell ref="CN33:DD33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48:BI48"/>
    <mergeCell ref="BJ48:BV48"/>
    <mergeCell ref="BW48:CM48"/>
    <mergeCell ref="CN48:DD48"/>
    <mergeCell ref="B49:BI49"/>
    <mergeCell ref="BJ49:BV49"/>
    <mergeCell ref="BW49:CM49"/>
    <mergeCell ref="CN49:DD49"/>
    <mergeCell ref="B50:BI50"/>
    <mergeCell ref="BJ50:BV50"/>
    <mergeCell ref="BW50:DD50"/>
    <mergeCell ref="B55:DD55"/>
    <mergeCell ref="B56:DD56"/>
    <mergeCell ref="B57:DD5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29"/>
  <sheetViews>
    <sheetView view="pageBreakPreview" zoomScaleSheetLayoutView="100" zoomScalePageLayoutView="0" workbookViewId="0" topLeftCell="A1">
      <selection activeCell="DB13" sqref="DB13:DJ13"/>
    </sheetView>
  </sheetViews>
  <sheetFormatPr defaultColWidth="0.875" defaultRowHeight="12.75"/>
  <cols>
    <col min="1" max="170" width="0.875" style="13" customWidth="1"/>
    <col min="171" max="171" width="18.875" style="13" customWidth="1"/>
    <col min="172" max="16384" width="0.875" style="13" customWidth="1"/>
  </cols>
  <sheetData>
    <row r="1" spans="2:166" ht="15" customHeight="1">
      <c r="B1" s="32" t="s">
        <v>83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</row>
    <row r="2" ht="6" customHeight="1"/>
    <row r="3" spans="1:167" s="2" customFormat="1" ht="12.75" customHeight="1">
      <c r="A3" s="50" t="s">
        <v>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2"/>
      <c r="AV3" s="56" t="s">
        <v>17</v>
      </c>
      <c r="AW3" s="92"/>
      <c r="AX3" s="92"/>
      <c r="AY3" s="92"/>
      <c r="AZ3" s="92"/>
      <c r="BA3" s="92"/>
      <c r="BB3" s="92"/>
      <c r="BC3" s="93"/>
      <c r="BD3" s="50" t="s">
        <v>76</v>
      </c>
      <c r="BE3" s="51"/>
      <c r="BF3" s="51"/>
      <c r="BG3" s="51"/>
      <c r="BH3" s="51"/>
      <c r="BI3" s="51"/>
      <c r="BJ3" s="51"/>
      <c r="BK3" s="51"/>
      <c r="BL3" s="51"/>
      <c r="BM3" s="51"/>
      <c r="BN3" s="52"/>
      <c r="BO3" s="39" t="s">
        <v>77</v>
      </c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1"/>
    </row>
    <row r="4" spans="1:167" s="2" customFormat="1" ht="113.25" customHeight="1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1"/>
      <c r="AV4" s="94"/>
      <c r="AW4" s="95"/>
      <c r="AX4" s="95"/>
      <c r="AY4" s="95"/>
      <c r="AZ4" s="95"/>
      <c r="BA4" s="95"/>
      <c r="BB4" s="95"/>
      <c r="BC4" s="96"/>
      <c r="BD4" s="53"/>
      <c r="BE4" s="54"/>
      <c r="BF4" s="54"/>
      <c r="BG4" s="54"/>
      <c r="BH4" s="54"/>
      <c r="BI4" s="54"/>
      <c r="BJ4" s="54"/>
      <c r="BK4" s="54"/>
      <c r="BL4" s="54"/>
      <c r="BM4" s="54"/>
      <c r="BN4" s="55"/>
      <c r="BO4" s="100" t="s">
        <v>87</v>
      </c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 t="s">
        <v>88</v>
      </c>
      <c r="CB4" s="100"/>
      <c r="CC4" s="100"/>
      <c r="CD4" s="100"/>
      <c r="CE4" s="100"/>
      <c r="CF4" s="100"/>
      <c r="CG4" s="100"/>
      <c r="CH4" s="100"/>
      <c r="CI4" s="100"/>
      <c r="CJ4" s="100" t="s">
        <v>78</v>
      </c>
      <c r="CK4" s="100"/>
      <c r="CL4" s="100"/>
      <c r="CM4" s="100"/>
      <c r="CN4" s="100"/>
      <c r="CO4" s="100"/>
      <c r="CP4" s="100"/>
      <c r="CQ4" s="100"/>
      <c r="CR4" s="100"/>
      <c r="CS4" s="100" t="s">
        <v>86</v>
      </c>
      <c r="CT4" s="100"/>
      <c r="CU4" s="100"/>
      <c r="CV4" s="100"/>
      <c r="CW4" s="100"/>
      <c r="CX4" s="100"/>
      <c r="CY4" s="100"/>
      <c r="CZ4" s="100"/>
      <c r="DA4" s="100"/>
      <c r="DB4" s="100" t="s">
        <v>79</v>
      </c>
      <c r="DC4" s="100"/>
      <c r="DD4" s="100"/>
      <c r="DE4" s="100"/>
      <c r="DF4" s="100"/>
      <c r="DG4" s="100"/>
      <c r="DH4" s="100"/>
      <c r="DI4" s="100"/>
      <c r="DJ4" s="100"/>
      <c r="DK4" s="100" t="s">
        <v>81</v>
      </c>
      <c r="DL4" s="100"/>
      <c r="DM4" s="100"/>
      <c r="DN4" s="100"/>
      <c r="DO4" s="100"/>
      <c r="DP4" s="100"/>
      <c r="DQ4" s="100"/>
      <c r="DR4" s="100"/>
      <c r="DS4" s="100"/>
      <c r="DT4" s="100"/>
      <c r="DU4" s="100" t="s">
        <v>80</v>
      </c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 t="s">
        <v>84</v>
      </c>
      <c r="EK4" s="100"/>
      <c r="EL4" s="100"/>
      <c r="EM4" s="100"/>
      <c r="EN4" s="100"/>
      <c r="EO4" s="100"/>
      <c r="EP4" s="100"/>
      <c r="EQ4" s="100"/>
      <c r="ER4" s="100"/>
      <c r="ES4" s="100" t="s">
        <v>85</v>
      </c>
      <c r="ET4" s="100"/>
      <c r="EU4" s="100"/>
      <c r="EV4" s="100"/>
      <c r="EW4" s="100"/>
      <c r="EX4" s="100"/>
      <c r="EY4" s="100"/>
      <c r="EZ4" s="100"/>
      <c r="FA4" s="100"/>
      <c r="FB4" s="100"/>
      <c r="FC4" s="100" t="s">
        <v>82</v>
      </c>
      <c r="FD4" s="100"/>
      <c r="FE4" s="100"/>
      <c r="FF4" s="100"/>
      <c r="FG4" s="100"/>
      <c r="FH4" s="100"/>
      <c r="FI4" s="100"/>
      <c r="FJ4" s="100"/>
      <c r="FK4" s="100"/>
    </row>
    <row r="5" spans="1:167" s="2" customFormat="1" ht="12" customHeight="1">
      <c r="A5" s="89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1"/>
      <c r="AV5" s="97"/>
      <c r="AW5" s="98"/>
      <c r="AX5" s="98"/>
      <c r="AY5" s="98"/>
      <c r="AZ5" s="98"/>
      <c r="BA5" s="98"/>
      <c r="BB5" s="98"/>
      <c r="BC5" s="99"/>
      <c r="BD5" s="63">
        <v>1</v>
      </c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>
        <v>2</v>
      </c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>
        <v>3</v>
      </c>
      <c r="CB5" s="63"/>
      <c r="CC5" s="63"/>
      <c r="CD5" s="63"/>
      <c r="CE5" s="63"/>
      <c r="CF5" s="63"/>
      <c r="CG5" s="63"/>
      <c r="CH5" s="63"/>
      <c r="CI5" s="63"/>
      <c r="CJ5" s="63">
        <v>4</v>
      </c>
      <c r="CK5" s="63"/>
      <c r="CL5" s="63"/>
      <c r="CM5" s="63"/>
      <c r="CN5" s="63"/>
      <c r="CO5" s="63"/>
      <c r="CP5" s="63"/>
      <c r="CQ5" s="63"/>
      <c r="CR5" s="63"/>
      <c r="CS5" s="63">
        <v>5</v>
      </c>
      <c r="CT5" s="63"/>
      <c r="CU5" s="63"/>
      <c r="CV5" s="63"/>
      <c r="CW5" s="63"/>
      <c r="CX5" s="63"/>
      <c r="CY5" s="63"/>
      <c r="CZ5" s="63"/>
      <c r="DA5" s="63"/>
      <c r="DB5" s="63">
        <v>6</v>
      </c>
      <c r="DC5" s="63"/>
      <c r="DD5" s="63"/>
      <c r="DE5" s="63"/>
      <c r="DF5" s="63"/>
      <c r="DG5" s="63"/>
      <c r="DH5" s="63"/>
      <c r="DI5" s="63"/>
      <c r="DJ5" s="63"/>
      <c r="DK5" s="63">
        <v>7</v>
      </c>
      <c r="DL5" s="63"/>
      <c r="DM5" s="63"/>
      <c r="DN5" s="63"/>
      <c r="DO5" s="63"/>
      <c r="DP5" s="63"/>
      <c r="DQ5" s="63"/>
      <c r="DR5" s="63"/>
      <c r="DS5" s="63"/>
      <c r="DT5" s="63"/>
      <c r="DU5" s="63">
        <v>8</v>
      </c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>
        <v>9</v>
      </c>
      <c r="EK5" s="63"/>
      <c r="EL5" s="63"/>
      <c r="EM5" s="63"/>
      <c r="EN5" s="63"/>
      <c r="EO5" s="63"/>
      <c r="EP5" s="63"/>
      <c r="EQ5" s="63"/>
      <c r="ER5" s="63"/>
      <c r="ES5" s="63">
        <v>10</v>
      </c>
      <c r="ET5" s="63"/>
      <c r="EU5" s="63"/>
      <c r="EV5" s="63"/>
      <c r="EW5" s="63"/>
      <c r="EX5" s="63"/>
      <c r="EY5" s="63"/>
      <c r="EZ5" s="63"/>
      <c r="FA5" s="63"/>
      <c r="FB5" s="63"/>
      <c r="FC5" s="63">
        <v>11</v>
      </c>
      <c r="FD5" s="63"/>
      <c r="FE5" s="63"/>
      <c r="FF5" s="63"/>
      <c r="FG5" s="63"/>
      <c r="FH5" s="63"/>
      <c r="FI5" s="63"/>
      <c r="FJ5" s="63"/>
      <c r="FK5" s="63"/>
    </row>
    <row r="6" spans="1:167" s="17" customFormat="1" ht="13.5" customHeight="1">
      <c r="A6" s="15"/>
      <c r="B6" s="101" t="s">
        <v>26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2"/>
      <c r="AV6" s="45" t="s">
        <v>27</v>
      </c>
      <c r="AW6" s="45"/>
      <c r="AX6" s="45"/>
      <c r="AY6" s="45"/>
      <c r="AZ6" s="45"/>
      <c r="BA6" s="45"/>
      <c r="BB6" s="45"/>
      <c r="BC6" s="45"/>
      <c r="BD6" s="103">
        <f>SUM(BO6:FK6)</f>
        <v>44014.46487</v>
      </c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>
        <f>BO7+BO8+BO9+BO10+BO11+BO12</f>
        <v>0</v>
      </c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>
        <f>SUM(CA7:CI12)</f>
        <v>1182.22024</v>
      </c>
      <c r="CB6" s="103"/>
      <c r="CC6" s="103"/>
      <c r="CD6" s="103"/>
      <c r="CE6" s="103"/>
      <c r="CF6" s="103"/>
      <c r="CG6" s="103"/>
      <c r="CH6" s="103"/>
      <c r="CI6" s="103"/>
      <c r="CJ6" s="103">
        <f>SUM(CJ7:CR12)</f>
        <v>17357.03495</v>
      </c>
      <c r="CK6" s="103"/>
      <c r="CL6" s="103"/>
      <c r="CM6" s="103"/>
      <c r="CN6" s="103"/>
      <c r="CO6" s="103"/>
      <c r="CP6" s="103"/>
      <c r="CQ6" s="103"/>
      <c r="CR6" s="103"/>
      <c r="CS6" s="103">
        <f>SUM(CS7:DA12)</f>
        <v>5289.56417</v>
      </c>
      <c r="CT6" s="103"/>
      <c r="CU6" s="103"/>
      <c r="CV6" s="103"/>
      <c r="CW6" s="103"/>
      <c r="CX6" s="103"/>
      <c r="CY6" s="103"/>
      <c r="CZ6" s="103"/>
      <c r="DA6" s="103"/>
      <c r="DB6" s="103">
        <f>SUM(DB7:DJ12)</f>
        <v>3844.55647</v>
      </c>
      <c r="DC6" s="103"/>
      <c r="DD6" s="103"/>
      <c r="DE6" s="103"/>
      <c r="DF6" s="103"/>
      <c r="DG6" s="103"/>
      <c r="DH6" s="103"/>
      <c r="DI6" s="103"/>
      <c r="DJ6" s="103"/>
      <c r="DK6" s="103">
        <f>SUM(DK8:DT12)</f>
        <v>16270.71656</v>
      </c>
      <c r="DL6" s="103"/>
      <c r="DM6" s="103"/>
      <c r="DN6" s="103"/>
      <c r="DO6" s="103"/>
      <c r="DP6" s="103"/>
      <c r="DQ6" s="103"/>
      <c r="DR6" s="103"/>
      <c r="DS6" s="103"/>
      <c r="DT6" s="103"/>
      <c r="DU6" s="103">
        <f>SUM(DU7:EI12)</f>
        <v>0</v>
      </c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>
        <f>SUM(EJ7:ER12)</f>
        <v>0</v>
      </c>
      <c r="EK6" s="103"/>
      <c r="EL6" s="103"/>
      <c r="EM6" s="103"/>
      <c r="EN6" s="103"/>
      <c r="EO6" s="103"/>
      <c r="EP6" s="103"/>
      <c r="EQ6" s="103"/>
      <c r="ER6" s="103"/>
      <c r="ES6" s="103">
        <f>SUM(ES7:FB12)</f>
        <v>70.37248</v>
      </c>
      <c r="ET6" s="103"/>
      <c r="EU6" s="103"/>
      <c r="EV6" s="103"/>
      <c r="EW6" s="103"/>
      <c r="EX6" s="103"/>
      <c r="EY6" s="103"/>
      <c r="EZ6" s="103"/>
      <c r="FA6" s="103"/>
      <c r="FB6" s="103"/>
      <c r="FC6" s="103">
        <f>SUM(FC7:FK12)</f>
        <v>0</v>
      </c>
      <c r="FD6" s="103"/>
      <c r="FE6" s="103"/>
      <c r="FF6" s="103"/>
      <c r="FG6" s="103"/>
      <c r="FH6" s="103"/>
      <c r="FI6" s="103"/>
      <c r="FJ6" s="103"/>
      <c r="FK6" s="103"/>
    </row>
    <row r="7" spans="1:167" ht="13.5" customHeight="1">
      <c r="A7" s="16"/>
      <c r="B7" s="104" t="s">
        <v>52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5"/>
      <c r="AV7" s="48" t="s">
        <v>28</v>
      </c>
      <c r="AW7" s="48"/>
      <c r="AX7" s="48"/>
      <c r="AY7" s="48"/>
      <c r="AZ7" s="48"/>
      <c r="BA7" s="48"/>
      <c r="BB7" s="48"/>
      <c r="BC7" s="48"/>
      <c r="BD7" s="103">
        <f aca="true" t="shared" si="0" ref="BD7:BD26">SUM(BO7:FK7)</f>
        <v>0</v>
      </c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ht="13.5" customHeight="1">
      <c r="A8" s="14"/>
      <c r="B8" s="65" t="s">
        <v>53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6"/>
      <c r="AV8" s="48" t="s">
        <v>29</v>
      </c>
      <c r="AW8" s="48"/>
      <c r="AX8" s="48"/>
      <c r="AY8" s="48"/>
      <c r="AZ8" s="48"/>
      <c r="BA8" s="48"/>
      <c r="BB8" s="48"/>
      <c r="BC8" s="48"/>
      <c r="BD8" s="103">
        <f t="shared" si="0"/>
        <v>0</v>
      </c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</row>
    <row r="9" spans="1:167" ht="26.25" customHeight="1">
      <c r="A9" s="14"/>
      <c r="B9" s="65" t="s">
        <v>74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6"/>
      <c r="AV9" s="48" t="s">
        <v>30</v>
      </c>
      <c r="AW9" s="48"/>
      <c r="AX9" s="48"/>
      <c r="AY9" s="48"/>
      <c r="AZ9" s="48"/>
      <c r="BA9" s="48"/>
      <c r="BB9" s="48"/>
      <c r="BC9" s="48"/>
      <c r="BD9" s="103">
        <f t="shared" si="0"/>
        <v>0</v>
      </c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ht="13.5" customHeight="1">
      <c r="A10" s="14"/>
      <c r="B10" s="43" t="s">
        <v>55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4"/>
      <c r="AV10" s="48" t="s">
        <v>31</v>
      </c>
      <c r="AW10" s="48"/>
      <c r="AX10" s="48"/>
      <c r="AY10" s="48"/>
      <c r="AZ10" s="48"/>
      <c r="BA10" s="48"/>
      <c r="BB10" s="48"/>
      <c r="BC10" s="48"/>
      <c r="BD10" s="103">
        <f t="shared" si="0"/>
        <v>0</v>
      </c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:167" ht="13.5" customHeight="1">
      <c r="A11" s="14"/>
      <c r="B11" s="65" t="s">
        <v>56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6"/>
      <c r="AV11" s="48" t="s">
        <v>32</v>
      </c>
      <c r="AW11" s="48"/>
      <c r="AX11" s="48"/>
      <c r="AY11" s="48"/>
      <c r="AZ11" s="48"/>
      <c r="BA11" s="48"/>
      <c r="BB11" s="48"/>
      <c r="BC11" s="48"/>
      <c r="BD11" s="103">
        <f t="shared" si="0"/>
        <v>0</v>
      </c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</row>
    <row r="12" spans="1:167" ht="13.5" customHeight="1">
      <c r="A12" s="14"/>
      <c r="B12" s="65" t="s">
        <v>57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6"/>
      <c r="AV12" s="48" t="s">
        <v>33</v>
      </c>
      <c r="AW12" s="48"/>
      <c r="AX12" s="48"/>
      <c r="AY12" s="48"/>
      <c r="AZ12" s="48"/>
      <c r="BA12" s="48"/>
      <c r="BB12" s="48"/>
      <c r="BC12" s="48"/>
      <c r="BD12" s="103">
        <f>SUM(BO12:FK12)</f>
        <v>44014.46487</v>
      </c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49">
        <f>BO13</f>
        <v>0</v>
      </c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>
        <f>CA13</f>
        <v>1182.22024</v>
      </c>
      <c r="CB12" s="49"/>
      <c r="CC12" s="49"/>
      <c r="CD12" s="49"/>
      <c r="CE12" s="49"/>
      <c r="CF12" s="49"/>
      <c r="CG12" s="49"/>
      <c r="CH12" s="49"/>
      <c r="CI12" s="49"/>
      <c r="CJ12" s="49">
        <f>CJ13</f>
        <v>17357.03495</v>
      </c>
      <c r="CK12" s="49"/>
      <c r="CL12" s="49"/>
      <c r="CM12" s="49"/>
      <c r="CN12" s="49"/>
      <c r="CO12" s="49"/>
      <c r="CP12" s="49"/>
      <c r="CQ12" s="49"/>
      <c r="CR12" s="49"/>
      <c r="CS12" s="49">
        <f>CS13</f>
        <v>5289.56417</v>
      </c>
      <c r="CT12" s="49"/>
      <c r="CU12" s="49"/>
      <c r="CV12" s="49"/>
      <c r="CW12" s="49"/>
      <c r="CX12" s="49"/>
      <c r="CY12" s="49"/>
      <c r="CZ12" s="49"/>
      <c r="DA12" s="49"/>
      <c r="DB12" s="49">
        <f>DB13</f>
        <v>3844.55647</v>
      </c>
      <c r="DC12" s="49"/>
      <c r="DD12" s="49"/>
      <c r="DE12" s="49"/>
      <c r="DF12" s="49"/>
      <c r="DG12" s="49"/>
      <c r="DH12" s="49"/>
      <c r="DI12" s="49"/>
      <c r="DJ12" s="49"/>
      <c r="DK12" s="49">
        <f>DK13</f>
        <v>16270.71656</v>
      </c>
      <c r="DL12" s="49"/>
      <c r="DM12" s="49"/>
      <c r="DN12" s="49"/>
      <c r="DO12" s="49"/>
      <c r="DP12" s="49"/>
      <c r="DQ12" s="49"/>
      <c r="DR12" s="49"/>
      <c r="DS12" s="49"/>
      <c r="DT12" s="49"/>
      <c r="DU12" s="49">
        <f>DU13</f>
        <v>0</v>
      </c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>
        <f>EJ133</f>
        <v>0</v>
      </c>
      <c r="EK12" s="49"/>
      <c r="EL12" s="49"/>
      <c r="EM12" s="49"/>
      <c r="EN12" s="49"/>
      <c r="EO12" s="49"/>
      <c r="EP12" s="49"/>
      <c r="EQ12" s="49"/>
      <c r="ER12" s="49"/>
      <c r="ES12" s="49">
        <f>ES13</f>
        <v>70.37248</v>
      </c>
      <c r="ET12" s="49"/>
      <c r="EU12" s="49"/>
      <c r="EV12" s="49"/>
      <c r="EW12" s="49"/>
      <c r="EX12" s="49"/>
      <c r="EY12" s="49"/>
      <c r="EZ12" s="49"/>
      <c r="FA12" s="49"/>
      <c r="FB12" s="49"/>
      <c r="FC12" s="49">
        <f>FC13</f>
        <v>0</v>
      </c>
      <c r="FD12" s="49"/>
      <c r="FE12" s="49"/>
      <c r="FF12" s="49"/>
      <c r="FG12" s="49"/>
      <c r="FH12" s="49"/>
      <c r="FI12" s="49"/>
      <c r="FJ12" s="49"/>
      <c r="FK12" s="49"/>
    </row>
    <row r="13" spans="1:167" ht="13.5" customHeight="1">
      <c r="A13" s="14"/>
      <c r="B13" s="68" t="s">
        <v>58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9"/>
      <c r="AV13" s="48" t="s">
        <v>35</v>
      </c>
      <c r="AW13" s="48"/>
      <c r="AX13" s="48"/>
      <c r="AY13" s="48"/>
      <c r="AZ13" s="48"/>
      <c r="BA13" s="48"/>
      <c r="BB13" s="48"/>
      <c r="BC13" s="48"/>
      <c r="BD13" s="103">
        <f>SUM(BO13:FK13)</f>
        <v>44014.46487</v>
      </c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49">
        <v>0</v>
      </c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>
        <v>1182.22024</v>
      </c>
      <c r="CB13" s="49"/>
      <c r="CC13" s="49"/>
      <c r="CD13" s="49"/>
      <c r="CE13" s="49"/>
      <c r="CF13" s="49"/>
      <c r="CG13" s="49"/>
      <c r="CH13" s="49"/>
      <c r="CI13" s="49"/>
      <c r="CJ13" s="49">
        <v>17357.03495</v>
      </c>
      <c r="CK13" s="49"/>
      <c r="CL13" s="49"/>
      <c r="CM13" s="49"/>
      <c r="CN13" s="49"/>
      <c r="CO13" s="49"/>
      <c r="CP13" s="49"/>
      <c r="CQ13" s="49"/>
      <c r="CR13" s="49"/>
      <c r="CS13" s="49">
        <v>5289.56417</v>
      </c>
      <c r="CT13" s="49"/>
      <c r="CU13" s="49"/>
      <c r="CV13" s="49"/>
      <c r="CW13" s="49"/>
      <c r="CX13" s="49"/>
      <c r="CY13" s="49"/>
      <c r="CZ13" s="49"/>
      <c r="DA13" s="49"/>
      <c r="DB13" s="49">
        <v>3844.55647</v>
      </c>
      <c r="DC13" s="49"/>
      <c r="DD13" s="49"/>
      <c r="DE13" s="49"/>
      <c r="DF13" s="49"/>
      <c r="DG13" s="49"/>
      <c r="DH13" s="49"/>
      <c r="DI13" s="49"/>
      <c r="DJ13" s="49"/>
      <c r="DK13" s="49">
        <v>16270.71656</v>
      </c>
      <c r="DL13" s="49"/>
      <c r="DM13" s="49"/>
      <c r="DN13" s="49"/>
      <c r="DO13" s="49"/>
      <c r="DP13" s="49"/>
      <c r="DQ13" s="49"/>
      <c r="DR13" s="49"/>
      <c r="DS13" s="49"/>
      <c r="DT13" s="49"/>
      <c r="DU13" s="49">
        <v>0</v>
      </c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>
        <v>0</v>
      </c>
      <c r="EK13" s="49"/>
      <c r="EL13" s="49"/>
      <c r="EM13" s="49"/>
      <c r="EN13" s="49"/>
      <c r="EO13" s="49"/>
      <c r="EP13" s="49"/>
      <c r="EQ13" s="49"/>
      <c r="ER13" s="49"/>
      <c r="ES13" s="49">
        <v>70.37248</v>
      </c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</row>
    <row r="14" spans="1:167" ht="13.5" customHeight="1">
      <c r="A14" s="14"/>
      <c r="B14" s="68" t="s">
        <v>59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9"/>
      <c r="AV14" s="48" t="s">
        <v>36</v>
      </c>
      <c r="AW14" s="48"/>
      <c r="AX14" s="48"/>
      <c r="AY14" s="48"/>
      <c r="AZ14" s="48"/>
      <c r="BA14" s="48"/>
      <c r="BB14" s="48"/>
      <c r="BC14" s="48"/>
      <c r="BD14" s="103">
        <f t="shared" si="0"/>
        <v>0</v>
      </c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</row>
    <row r="15" spans="1:167" ht="13.5" customHeight="1">
      <c r="A15" s="14"/>
      <c r="B15" s="68" t="s">
        <v>60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9"/>
      <c r="AV15" s="48" t="s">
        <v>37</v>
      </c>
      <c r="AW15" s="48"/>
      <c r="AX15" s="48"/>
      <c r="AY15" s="48"/>
      <c r="AZ15" s="48"/>
      <c r="BA15" s="48"/>
      <c r="BB15" s="48"/>
      <c r="BC15" s="48"/>
      <c r="BD15" s="103">
        <f t="shared" si="0"/>
        <v>0</v>
      </c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</row>
    <row r="16" spans="1:167" ht="13.5" customHeight="1">
      <c r="A16" s="14"/>
      <c r="B16" s="71" t="s">
        <v>91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2"/>
      <c r="AV16" s="48" t="s">
        <v>38</v>
      </c>
      <c r="AW16" s="48"/>
      <c r="AX16" s="48"/>
      <c r="AY16" s="48"/>
      <c r="AZ16" s="48"/>
      <c r="BA16" s="48"/>
      <c r="BB16" s="48"/>
      <c r="BC16" s="48"/>
      <c r="BD16" s="103">
        <f t="shared" si="0"/>
        <v>0</v>
      </c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</row>
    <row r="17" spans="1:167" ht="13.5" customHeight="1">
      <c r="A17" s="14"/>
      <c r="B17" s="71" t="s">
        <v>92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2"/>
      <c r="AV17" s="48" t="s">
        <v>39</v>
      </c>
      <c r="AW17" s="48"/>
      <c r="AX17" s="48"/>
      <c r="AY17" s="48"/>
      <c r="AZ17" s="48"/>
      <c r="BA17" s="48"/>
      <c r="BB17" s="48"/>
      <c r="BC17" s="48"/>
      <c r="BD17" s="103">
        <f t="shared" si="0"/>
        <v>0</v>
      </c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</row>
    <row r="18" spans="1:167" ht="13.5" customHeight="1">
      <c r="A18" s="14"/>
      <c r="B18" s="68" t="s">
        <v>61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9"/>
      <c r="AV18" s="48" t="s">
        <v>40</v>
      </c>
      <c r="AW18" s="48"/>
      <c r="AX18" s="48"/>
      <c r="AY18" s="48"/>
      <c r="AZ18" s="48"/>
      <c r="BA18" s="48"/>
      <c r="BB18" s="48"/>
      <c r="BC18" s="48"/>
      <c r="BD18" s="103">
        <f t="shared" si="0"/>
        <v>0</v>
      </c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</row>
    <row r="19" spans="1:167" ht="13.5" customHeight="1">
      <c r="A19" s="14"/>
      <c r="B19" s="68" t="s">
        <v>62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9"/>
      <c r="AV19" s="48" t="s">
        <v>41</v>
      </c>
      <c r="AW19" s="48"/>
      <c r="AX19" s="48"/>
      <c r="AY19" s="48"/>
      <c r="AZ19" s="48"/>
      <c r="BA19" s="48"/>
      <c r="BB19" s="48"/>
      <c r="BC19" s="48"/>
      <c r="BD19" s="103">
        <f t="shared" si="0"/>
        <v>0</v>
      </c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</row>
    <row r="20" spans="1:167" ht="13.5" customHeight="1">
      <c r="A20" s="14"/>
      <c r="B20" s="71" t="s">
        <v>63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2"/>
      <c r="AV20" s="48" t="s">
        <v>43</v>
      </c>
      <c r="AW20" s="48"/>
      <c r="AX20" s="48"/>
      <c r="AY20" s="48"/>
      <c r="AZ20" s="48"/>
      <c r="BA20" s="48"/>
      <c r="BB20" s="48"/>
      <c r="BC20" s="48"/>
      <c r="BD20" s="103">
        <f t="shared" si="0"/>
        <v>0</v>
      </c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</row>
    <row r="21" spans="1:167" ht="13.5" customHeight="1">
      <c r="A21" s="14"/>
      <c r="B21" s="68" t="s">
        <v>64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9"/>
      <c r="AV21" s="48" t="s">
        <v>42</v>
      </c>
      <c r="AW21" s="48"/>
      <c r="AX21" s="48"/>
      <c r="AY21" s="48"/>
      <c r="AZ21" s="48"/>
      <c r="BA21" s="48"/>
      <c r="BB21" s="48"/>
      <c r="BC21" s="48"/>
      <c r="BD21" s="103">
        <f t="shared" si="0"/>
        <v>0</v>
      </c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</row>
    <row r="22" spans="1:167" ht="13.5" customHeight="1">
      <c r="A22" s="14"/>
      <c r="B22" s="71" t="s">
        <v>65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2"/>
      <c r="AV22" s="48" t="s">
        <v>44</v>
      </c>
      <c r="AW22" s="48"/>
      <c r="AX22" s="48"/>
      <c r="AY22" s="48"/>
      <c r="AZ22" s="48"/>
      <c r="BA22" s="48"/>
      <c r="BB22" s="48"/>
      <c r="BC22" s="48"/>
      <c r="BD22" s="103">
        <f t="shared" si="0"/>
        <v>0</v>
      </c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</row>
    <row r="23" spans="1:167" ht="13.5" customHeight="1">
      <c r="A23" s="14"/>
      <c r="B23" s="71" t="s">
        <v>66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2"/>
      <c r="AV23" s="48" t="s">
        <v>45</v>
      </c>
      <c r="AW23" s="48"/>
      <c r="AX23" s="48"/>
      <c r="AY23" s="48"/>
      <c r="AZ23" s="48"/>
      <c r="BA23" s="48"/>
      <c r="BB23" s="48"/>
      <c r="BC23" s="48"/>
      <c r="BD23" s="103">
        <f t="shared" si="0"/>
        <v>0</v>
      </c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</row>
    <row r="24" spans="1:167" ht="13.5" customHeight="1">
      <c r="A24" s="14"/>
      <c r="B24" s="68" t="s">
        <v>67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9"/>
      <c r="AV24" s="48" t="s">
        <v>46</v>
      </c>
      <c r="AW24" s="48"/>
      <c r="AX24" s="48"/>
      <c r="AY24" s="48"/>
      <c r="AZ24" s="48"/>
      <c r="BA24" s="48"/>
      <c r="BB24" s="48"/>
      <c r="BC24" s="48"/>
      <c r="BD24" s="103">
        <f t="shared" si="0"/>
        <v>0</v>
      </c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</row>
    <row r="25" spans="1:167" ht="13.5" customHeight="1">
      <c r="A25" s="14"/>
      <c r="B25" s="65" t="s">
        <v>68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6"/>
      <c r="AV25" s="48" t="s">
        <v>34</v>
      </c>
      <c r="AW25" s="48"/>
      <c r="AX25" s="48"/>
      <c r="AY25" s="48"/>
      <c r="AZ25" s="48"/>
      <c r="BA25" s="48"/>
      <c r="BB25" s="48"/>
      <c r="BC25" s="48"/>
      <c r="BD25" s="103">
        <f t="shared" si="0"/>
        <v>0</v>
      </c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</row>
    <row r="26" spans="1:167" ht="13.5" customHeight="1">
      <c r="A26" s="14"/>
      <c r="B26" s="65" t="s">
        <v>69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6"/>
      <c r="AV26" s="48" t="s">
        <v>47</v>
      </c>
      <c r="AW26" s="48"/>
      <c r="AX26" s="48"/>
      <c r="AY26" s="48"/>
      <c r="AZ26" s="48"/>
      <c r="BA26" s="48"/>
      <c r="BB26" s="48"/>
      <c r="BC26" s="48"/>
      <c r="BD26" s="103">
        <f t="shared" si="0"/>
        <v>0</v>
      </c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</row>
    <row r="27" spans="1:171" s="17" customFormat="1" ht="13.5" customHeight="1">
      <c r="A27" s="15"/>
      <c r="B27" s="74" t="s">
        <v>75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5"/>
      <c r="AV27" s="45" t="s">
        <v>48</v>
      </c>
      <c r="AW27" s="45"/>
      <c r="AX27" s="45"/>
      <c r="AY27" s="45"/>
      <c r="AZ27" s="45"/>
      <c r="BA27" s="45"/>
      <c r="BB27" s="45"/>
      <c r="BC27" s="45"/>
      <c r="BD27" s="103">
        <f>SUM(BO27:FK27)</f>
        <v>44014.46487</v>
      </c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>
        <f>BO6</f>
        <v>0</v>
      </c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>
        <f>CA6</f>
        <v>1182.22024</v>
      </c>
      <c r="CB27" s="103"/>
      <c r="CC27" s="103"/>
      <c r="CD27" s="103"/>
      <c r="CE27" s="103"/>
      <c r="CF27" s="103"/>
      <c r="CG27" s="103"/>
      <c r="CH27" s="103"/>
      <c r="CI27" s="103"/>
      <c r="CJ27" s="103">
        <f>CJ6</f>
        <v>17357.03495</v>
      </c>
      <c r="CK27" s="103"/>
      <c r="CL27" s="103"/>
      <c r="CM27" s="103"/>
      <c r="CN27" s="103"/>
      <c r="CO27" s="103"/>
      <c r="CP27" s="103"/>
      <c r="CQ27" s="103"/>
      <c r="CR27" s="103"/>
      <c r="CS27" s="103">
        <f>CS6</f>
        <v>5289.56417</v>
      </c>
      <c r="CT27" s="103"/>
      <c r="CU27" s="103"/>
      <c r="CV27" s="103"/>
      <c r="CW27" s="103"/>
      <c r="CX27" s="103"/>
      <c r="CY27" s="103"/>
      <c r="CZ27" s="103"/>
      <c r="DA27" s="103"/>
      <c r="DB27" s="103">
        <f>DB6</f>
        <v>3844.55647</v>
      </c>
      <c r="DC27" s="103"/>
      <c r="DD27" s="103"/>
      <c r="DE27" s="103"/>
      <c r="DF27" s="103"/>
      <c r="DG27" s="103"/>
      <c r="DH27" s="103"/>
      <c r="DI27" s="103"/>
      <c r="DJ27" s="103"/>
      <c r="DK27" s="103">
        <f>DK6</f>
        <v>16270.71656</v>
      </c>
      <c r="DL27" s="103"/>
      <c r="DM27" s="103"/>
      <c r="DN27" s="103"/>
      <c r="DO27" s="103"/>
      <c r="DP27" s="103"/>
      <c r="DQ27" s="103"/>
      <c r="DR27" s="103"/>
      <c r="DS27" s="103"/>
      <c r="DT27" s="103"/>
      <c r="DU27" s="103">
        <f>DU6</f>
        <v>0</v>
      </c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>
        <f>EJ6</f>
        <v>0</v>
      </c>
      <c r="EK27" s="103"/>
      <c r="EL27" s="103"/>
      <c r="EM27" s="103"/>
      <c r="EN27" s="103"/>
      <c r="EO27" s="103"/>
      <c r="EP27" s="103"/>
      <c r="EQ27" s="103"/>
      <c r="ER27" s="103"/>
      <c r="ES27" s="103">
        <f>ES6</f>
        <v>70.37248</v>
      </c>
      <c r="ET27" s="103"/>
      <c r="EU27" s="103"/>
      <c r="EV27" s="103"/>
      <c r="EW27" s="103"/>
      <c r="EX27" s="103"/>
      <c r="EY27" s="103"/>
      <c r="EZ27" s="103"/>
      <c r="FA27" s="103"/>
      <c r="FB27" s="103"/>
      <c r="FC27" s="103">
        <f>FC6</f>
        <v>0</v>
      </c>
      <c r="FD27" s="103"/>
      <c r="FE27" s="103"/>
      <c r="FF27" s="103"/>
      <c r="FG27" s="103"/>
      <c r="FH27" s="103"/>
      <c r="FI27" s="103"/>
      <c r="FJ27" s="103"/>
      <c r="FK27" s="103"/>
      <c r="FO27" s="25">
        <f>BD27</f>
        <v>44014.46487</v>
      </c>
    </row>
    <row r="28" spans="1:171" s="18" customFormat="1" ht="14.25" customHeight="1">
      <c r="A28" s="19"/>
      <c r="B28" s="109" t="s">
        <v>5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10"/>
      <c r="AV28" s="111" t="s">
        <v>49</v>
      </c>
      <c r="AW28" s="111"/>
      <c r="AX28" s="111"/>
      <c r="AY28" s="111"/>
      <c r="AZ28" s="111"/>
      <c r="BA28" s="111"/>
      <c r="BB28" s="111"/>
      <c r="BC28" s="111"/>
      <c r="BD28" s="103">
        <f>SUM(BO28:FK28)</f>
        <v>520.71139</v>
      </c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12"/>
      <c r="EK28" s="112"/>
      <c r="EL28" s="112"/>
      <c r="EM28" s="112"/>
      <c r="EN28" s="112"/>
      <c r="EO28" s="112"/>
      <c r="EP28" s="112"/>
      <c r="EQ28" s="112"/>
      <c r="ER28" s="112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12">
        <v>520.71139</v>
      </c>
      <c r="FD28" s="112"/>
      <c r="FE28" s="112"/>
      <c r="FF28" s="112"/>
      <c r="FG28" s="112"/>
      <c r="FH28" s="112"/>
      <c r="FI28" s="112"/>
      <c r="FJ28" s="112"/>
      <c r="FK28" s="112"/>
      <c r="FO28" s="25">
        <f>BD28</f>
        <v>520.71139</v>
      </c>
    </row>
    <row r="29" spans="1:171" s="18" customFormat="1" ht="14.25" customHeight="1">
      <c r="A29" s="113" t="s">
        <v>72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5"/>
      <c r="AV29" s="116" t="s">
        <v>50</v>
      </c>
      <c r="AW29" s="116"/>
      <c r="AX29" s="116"/>
      <c r="AY29" s="116"/>
      <c r="AZ29" s="116"/>
      <c r="BA29" s="116"/>
      <c r="BB29" s="116"/>
      <c r="BC29" s="116"/>
      <c r="BD29" s="112">
        <f>BD28+BD27</f>
        <v>44535.17626</v>
      </c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>
        <f>BO28+BO27</f>
        <v>0</v>
      </c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>
        <f>CA28+CA27</f>
        <v>1182.22024</v>
      </c>
      <c r="CB29" s="112"/>
      <c r="CC29" s="112"/>
      <c r="CD29" s="112"/>
      <c r="CE29" s="112"/>
      <c r="CF29" s="112"/>
      <c r="CG29" s="112"/>
      <c r="CH29" s="112"/>
      <c r="CI29" s="112"/>
      <c r="CJ29" s="112">
        <f>CJ28+CJ27</f>
        <v>17357.03495</v>
      </c>
      <c r="CK29" s="112"/>
      <c r="CL29" s="112"/>
      <c r="CM29" s="112"/>
      <c r="CN29" s="112"/>
      <c r="CO29" s="112"/>
      <c r="CP29" s="112"/>
      <c r="CQ29" s="112"/>
      <c r="CR29" s="112"/>
      <c r="CS29" s="112">
        <f>CS28+CS27</f>
        <v>5289.56417</v>
      </c>
      <c r="CT29" s="112"/>
      <c r="CU29" s="112"/>
      <c r="CV29" s="112"/>
      <c r="CW29" s="112"/>
      <c r="CX29" s="112"/>
      <c r="CY29" s="112"/>
      <c r="CZ29" s="112"/>
      <c r="DA29" s="112"/>
      <c r="DB29" s="112">
        <f>DB28+DB27</f>
        <v>3844.55647</v>
      </c>
      <c r="DC29" s="112"/>
      <c r="DD29" s="112"/>
      <c r="DE29" s="112"/>
      <c r="DF29" s="112"/>
      <c r="DG29" s="112"/>
      <c r="DH29" s="112"/>
      <c r="DI29" s="112"/>
      <c r="DJ29" s="112"/>
      <c r="DK29" s="112">
        <f>DK28+DK27</f>
        <v>16270.71656</v>
      </c>
      <c r="DL29" s="112"/>
      <c r="DM29" s="112"/>
      <c r="DN29" s="112"/>
      <c r="DO29" s="112"/>
      <c r="DP29" s="112"/>
      <c r="DQ29" s="112"/>
      <c r="DR29" s="112"/>
      <c r="DS29" s="112"/>
      <c r="DT29" s="112"/>
      <c r="DU29" s="112">
        <f>DU28+DU27</f>
        <v>0</v>
      </c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>
        <f>EJ28+EJ27</f>
        <v>0</v>
      </c>
      <c r="EK29" s="112"/>
      <c r="EL29" s="112"/>
      <c r="EM29" s="112"/>
      <c r="EN29" s="112"/>
      <c r="EO29" s="112"/>
      <c r="EP29" s="112"/>
      <c r="EQ29" s="112"/>
      <c r="ER29" s="112"/>
      <c r="ES29" s="112">
        <f>ES28+ES27</f>
        <v>70.37248</v>
      </c>
      <c r="ET29" s="112"/>
      <c r="EU29" s="112"/>
      <c r="EV29" s="112"/>
      <c r="EW29" s="112"/>
      <c r="EX29" s="112"/>
      <c r="EY29" s="112"/>
      <c r="EZ29" s="112"/>
      <c r="FA29" s="112"/>
      <c r="FB29" s="112"/>
      <c r="FC29" s="112">
        <f>FC28+FC27</f>
        <v>520.71139</v>
      </c>
      <c r="FD29" s="112"/>
      <c r="FE29" s="112"/>
      <c r="FF29" s="112"/>
      <c r="FG29" s="112"/>
      <c r="FH29" s="112"/>
      <c r="FI29" s="112"/>
      <c r="FJ29" s="112"/>
      <c r="FK29" s="112"/>
      <c r="FO29" s="25">
        <f>BD29</f>
        <v>44535.17626</v>
      </c>
    </row>
  </sheetData>
  <sheetProtection/>
  <mergeCells count="338"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DB5:DJ5"/>
    <mergeCell ref="DK5:DT5"/>
    <mergeCell ref="DU5:EI5"/>
    <mergeCell ref="EJ5:ER5"/>
    <mergeCell ref="ES5:FB5"/>
    <mergeCell ref="FC5:FK5"/>
    <mergeCell ref="B6:AU6"/>
    <mergeCell ref="AV6:BC6"/>
    <mergeCell ref="BD6:BN6"/>
    <mergeCell ref="BO6:BZ6"/>
    <mergeCell ref="CA6:CI6"/>
    <mergeCell ref="CJ6:CR6"/>
    <mergeCell ref="CS6:DA6"/>
    <mergeCell ref="DB6:DJ6"/>
    <mergeCell ref="DK6:DT6"/>
    <mergeCell ref="DU6:EI6"/>
    <mergeCell ref="EJ6:ER6"/>
    <mergeCell ref="ES6:FB6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CS8:DA8"/>
    <mergeCell ref="DB8:DJ8"/>
    <mergeCell ref="DK8:DT8"/>
    <mergeCell ref="DU8:EI8"/>
    <mergeCell ref="EJ8:ER8"/>
    <mergeCell ref="ES8:FB8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CS10:DA10"/>
    <mergeCell ref="DB10:DJ10"/>
    <mergeCell ref="DK10:DT10"/>
    <mergeCell ref="DU10:EI10"/>
    <mergeCell ref="EJ10:ER10"/>
    <mergeCell ref="ES10:FB10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CS12:DA12"/>
    <mergeCell ref="DB12:DJ12"/>
    <mergeCell ref="DK12:DT12"/>
    <mergeCell ref="DU12:EI12"/>
    <mergeCell ref="EJ12:ER12"/>
    <mergeCell ref="ES12:FB12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4:FB14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6:FB16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6:FB26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FC27:FK27"/>
    <mergeCell ref="B28:AU28"/>
    <mergeCell ref="AV28:BC28"/>
    <mergeCell ref="BD28:BN28"/>
    <mergeCell ref="BO28:BZ28"/>
    <mergeCell ref="CA28:CI28"/>
    <mergeCell ref="CJ28:CR28"/>
    <mergeCell ref="DU28:EI28"/>
    <mergeCell ref="EJ28:ER28"/>
    <mergeCell ref="ES28:FB28"/>
    <mergeCell ref="DU27:EI27"/>
    <mergeCell ref="EJ27:ER27"/>
    <mergeCell ref="ES27:FB27"/>
    <mergeCell ref="CJ29:CR29"/>
    <mergeCell ref="CS29:DA29"/>
    <mergeCell ref="DB29:DJ29"/>
    <mergeCell ref="DK29:DT29"/>
    <mergeCell ref="CS28:DA28"/>
    <mergeCell ref="DB28:DJ28"/>
    <mergeCell ref="DK28:DT28"/>
    <mergeCell ref="DU29:EI29"/>
    <mergeCell ref="EJ29:ER29"/>
    <mergeCell ref="ES29:FB29"/>
    <mergeCell ref="FC29:FK29"/>
    <mergeCell ref="FC28:FK28"/>
    <mergeCell ref="A29:AU29"/>
    <mergeCell ref="AV29:BC29"/>
    <mergeCell ref="BD29:BN29"/>
    <mergeCell ref="BO29:BZ29"/>
    <mergeCell ref="CA29:CI2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D57"/>
  <sheetViews>
    <sheetView view="pageBreakPreview" zoomScaleSheetLayoutView="100" zoomScalePageLayoutView="0" workbookViewId="0" topLeftCell="A4">
      <selection activeCell="BW34" sqref="BW34:CM34"/>
    </sheetView>
  </sheetViews>
  <sheetFormatPr defaultColWidth="0.875" defaultRowHeight="12.75"/>
  <cols>
    <col min="1" max="110" width="0.875" style="3" customWidth="1"/>
    <col min="111" max="112" width="5.25390625" style="3" bestFit="1" customWidth="1"/>
    <col min="113" max="113" width="6.00390625" style="3" bestFit="1" customWidth="1"/>
    <col min="114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28" t="s">
        <v>89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</row>
    <row r="4" spans="1:108" s="6" customFormat="1" ht="15" customHeight="1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1:108" s="6" customFormat="1" ht="15" customHeight="1">
      <c r="A5" s="28" t="s">
        <v>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6" spans="1:108" s="6" customFormat="1" ht="15" customHeight="1">
      <c r="A6" s="28" t="s">
        <v>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2</v>
      </c>
      <c r="AX7" s="29" t="s">
        <v>97</v>
      </c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6" t="s">
        <v>8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23" t="s">
        <v>95</v>
      </c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31" t="s">
        <v>9</v>
      </c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32" t="s">
        <v>10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ht="9.75" customHeight="1"/>
    <row r="14" spans="1:108" s="13" customFormat="1" ht="12.75">
      <c r="A14" s="33" t="s">
        <v>16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5"/>
      <c r="BJ14" s="33" t="s">
        <v>17</v>
      </c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5"/>
      <c r="BW14" s="39" t="s">
        <v>18</v>
      </c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1"/>
    </row>
    <row r="15" spans="1:108" s="13" customFormat="1" ht="12.75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8"/>
      <c r="BJ15" s="36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8"/>
      <c r="BW15" s="42">
        <v>1</v>
      </c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</row>
    <row r="16" spans="1:108" s="13" customFormat="1" ht="12.75">
      <c r="A16" s="14"/>
      <c r="B16" s="43" t="s">
        <v>11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4"/>
      <c r="BJ16" s="45" t="s">
        <v>19</v>
      </c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</row>
    <row r="17" spans="1:108" s="13" customFormat="1" ht="12.75">
      <c r="A17" s="14"/>
      <c r="B17" s="46" t="s">
        <v>12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7"/>
      <c r="BJ17" s="48" t="s">
        <v>20</v>
      </c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</row>
    <row r="18" spans="1:108" s="13" customFormat="1" ht="12.75">
      <c r="A18" s="14"/>
      <c r="B18" s="46" t="s">
        <v>13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7"/>
      <c r="BJ18" s="48" t="s">
        <v>21</v>
      </c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</row>
    <row r="19" spans="1:108" s="13" customFormat="1" ht="12.75">
      <c r="A19" s="14"/>
      <c r="B19" s="43" t="s">
        <v>14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4"/>
      <c r="BJ19" s="45" t="s">
        <v>22</v>
      </c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9">
        <v>1389.56</v>
      </c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</row>
    <row r="20" spans="1:108" s="13" customFormat="1" ht="12.75">
      <c r="A20" s="14"/>
      <c r="B20" s="43" t="s">
        <v>15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4"/>
      <c r="BJ20" s="45" t="s">
        <v>23</v>
      </c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2">
        <v>377</v>
      </c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</row>
    <row r="21" ht="12" customHeight="1"/>
    <row r="22" spans="1:108" s="7" customFormat="1" ht="15" customHeight="1">
      <c r="A22" s="32" t="s">
        <v>90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</row>
    <row r="23" s="13" customFormat="1" ht="12.75" customHeight="1">
      <c r="DD23" s="23" t="s">
        <v>25</v>
      </c>
    </row>
    <row r="24" spans="1:108" s="2" customFormat="1" ht="12.75" customHeight="1">
      <c r="A24" s="50" t="s">
        <v>24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2"/>
      <c r="BJ24" s="56" t="s">
        <v>17</v>
      </c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8"/>
      <c r="BW24" s="62" t="s">
        <v>3</v>
      </c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 t="s">
        <v>4</v>
      </c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</row>
    <row r="25" spans="1:108" s="2" customFormat="1" ht="12.75" customHeight="1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5"/>
      <c r="BJ25" s="59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1"/>
      <c r="BW25" s="63">
        <v>1</v>
      </c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>
        <v>2</v>
      </c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</row>
    <row r="26" spans="1:108" s="17" customFormat="1" ht="12.75">
      <c r="A26" s="39" t="s">
        <v>26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1"/>
      <c r="BJ26" s="45" t="s">
        <v>27</v>
      </c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64">
        <f>BW33</f>
        <v>14942.812500000002</v>
      </c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>
        <f>CN33</f>
        <v>19083.77564</v>
      </c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</row>
    <row r="27" spans="1:108" s="13" customFormat="1" ht="12.75">
      <c r="A27" s="14"/>
      <c r="B27" s="65" t="s">
        <v>52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6"/>
      <c r="BJ27" s="48" t="s">
        <v>28</v>
      </c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</row>
    <row r="28" spans="1:108" s="13" customFormat="1" ht="12.75">
      <c r="A28" s="14"/>
      <c r="B28" s="65" t="s">
        <v>53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6"/>
      <c r="BJ28" s="48" t="s">
        <v>29</v>
      </c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</row>
    <row r="29" spans="1:108" s="13" customFormat="1" ht="25.5" customHeight="1">
      <c r="A29" s="14"/>
      <c r="B29" s="65" t="s">
        <v>54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6"/>
      <c r="BJ29" s="48" t="s">
        <v>30</v>
      </c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</row>
    <row r="30" spans="1:108" s="13" customFormat="1" ht="12.75">
      <c r="A30" s="14"/>
      <c r="B30" s="65" t="s">
        <v>55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6"/>
      <c r="BJ30" s="48" t="s">
        <v>31</v>
      </c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</row>
    <row r="31" spans="1:108" s="13" customFormat="1" ht="12.75">
      <c r="A31" s="14"/>
      <c r="B31" s="65" t="s">
        <v>56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6"/>
      <c r="BJ31" s="48" t="s">
        <v>32</v>
      </c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</row>
    <row r="32" spans="1:108" s="13" customFormat="1" ht="12.75">
      <c r="A32" s="14"/>
      <c r="B32" s="65" t="s">
        <v>57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6"/>
      <c r="BJ32" s="48" t="s">
        <v>33</v>
      </c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67">
        <f>BW33</f>
        <v>14942.812500000002</v>
      </c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>
        <f>CN33</f>
        <v>19083.77564</v>
      </c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</row>
    <row r="33" spans="1:108" s="13" customFormat="1" ht="12.75">
      <c r="A33" s="14"/>
      <c r="B33" s="68" t="s">
        <v>58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9"/>
      <c r="BJ33" s="48" t="s">
        <v>35</v>
      </c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67">
        <f>14375*1.0395</f>
        <v>14942.812500000002</v>
      </c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>
        <f>'Оля (стр.2)'!FO27</f>
        <v>19083.77564</v>
      </c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</row>
    <row r="34" spans="1:108" s="13" customFormat="1" ht="12.75">
      <c r="A34" s="14"/>
      <c r="B34" s="68" t="s">
        <v>59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9"/>
      <c r="BJ34" s="48" t="s">
        <v>36</v>
      </c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</row>
    <row r="35" spans="1:108" s="13" customFormat="1" ht="12.75">
      <c r="A35" s="14"/>
      <c r="B35" s="68" t="s">
        <v>60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9"/>
      <c r="BJ35" s="48" t="s">
        <v>37</v>
      </c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</row>
    <row r="36" spans="1:108" s="13" customFormat="1" ht="12.75">
      <c r="A36" s="14"/>
      <c r="B36" s="71" t="s">
        <v>91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2"/>
      <c r="BJ36" s="48" t="s">
        <v>38</v>
      </c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</row>
    <row r="37" spans="1:108" s="13" customFormat="1" ht="12.75">
      <c r="A37" s="14"/>
      <c r="B37" s="71" t="s">
        <v>92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2"/>
      <c r="BJ37" s="48" t="s">
        <v>39</v>
      </c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</row>
    <row r="38" spans="1:108" s="13" customFormat="1" ht="12.75">
      <c r="A38" s="14"/>
      <c r="B38" s="68" t="s">
        <v>61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9"/>
      <c r="BJ38" s="48" t="s">
        <v>40</v>
      </c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</row>
    <row r="39" spans="1:108" s="13" customFormat="1" ht="12.75">
      <c r="A39" s="14"/>
      <c r="B39" s="68" t="s">
        <v>62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9"/>
      <c r="BJ39" s="48" t="s">
        <v>41</v>
      </c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</row>
    <row r="40" spans="1:108" s="13" customFormat="1" ht="12.75">
      <c r="A40" s="14"/>
      <c r="B40" s="71" t="s">
        <v>63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2"/>
      <c r="BJ40" s="48" t="s">
        <v>43</v>
      </c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</row>
    <row r="41" spans="1:108" s="13" customFormat="1" ht="12.75">
      <c r="A41" s="14"/>
      <c r="B41" s="68" t="s">
        <v>64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9"/>
      <c r="BJ41" s="48" t="s">
        <v>42</v>
      </c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</row>
    <row r="42" spans="1:108" s="13" customFormat="1" ht="12.75">
      <c r="A42" s="14"/>
      <c r="B42" s="71" t="s">
        <v>65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2"/>
      <c r="BJ42" s="48" t="s">
        <v>44</v>
      </c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</row>
    <row r="43" spans="1:108" s="13" customFormat="1" ht="12.75">
      <c r="A43" s="14"/>
      <c r="B43" s="71" t="s">
        <v>66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2"/>
      <c r="BJ43" s="48" t="s">
        <v>45</v>
      </c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</row>
    <row r="44" spans="1:108" s="13" customFormat="1" ht="12.75">
      <c r="A44" s="14"/>
      <c r="B44" s="68" t="s">
        <v>67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9"/>
      <c r="BJ44" s="48" t="s">
        <v>46</v>
      </c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</row>
    <row r="45" spans="1:108" s="13" customFormat="1" ht="12.75">
      <c r="A45" s="14"/>
      <c r="B45" s="65" t="s">
        <v>68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6"/>
      <c r="BJ45" s="48" t="s">
        <v>34</v>
      </c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</row>
    <row r="46" spans="1:108" s="13" customFormat="1" ht="12.75">
      <c r="A46" s="14"/>
      <c r="B46" s="65" t="s">
        <v>69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6"/>
      <c r="BJ46" s="48" t="s">
        <v>47</v>
      </c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</row>
    <row r="47" spans="1:108" s="17" customFormat="1" ht="12.75">
      <c r="A47" s="15"/>
      <c r="B47" s="74" t="s">
        <v>70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5"/>
      <c r="BJ47" s="45" t="s">
        <v>48</v>
      </c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64">
        <f>BW33</f>
        <v>14942.812500000002</v>
      </c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>
        <f>CN26</f>
        <v>19083.77564</v>
      </c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</row>
    <row r="48" spans="1:108" s="13" customFormat="1" ht="27.75" customHeight="1" thickBot="1">
      <c r="A48" s="20"/>
      <c r="B48" s="82" t="s">
        <v>71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3"/>
      <c r="BJ48" s="84" t="s">
        <v>49</v>
      </c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121">
        <v>0</v>
      </c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>
        <f>'Оля (стр.2)'!FO28</f>
        <v>320.72156</v>
      </c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</row>
    <row r="49" spans="1:108" s="18" customFormat="1" ht="13.5" customHeight="1" thickBot="1">
      <c r="A49" s="21"/>
      <c r="B49" s="86" t="s">
        <v>72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7"/>
      <c r="BJ49" s="88" t="s">
        <v>50</v>
      </c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122">
        <f>BW47+BW48</f>
        <v>14942.812500000002</v>
      </c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>
        <f>CN47+CN48</f>
        <v>19404.4972</v>
      </c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</row>
    <row r="50" spans="1:108" s="17" customFormat="1" ht="13.5" customHeight="1">
      <c r="A50" s="22"/>
      <c r="B50" s="76" t="s">
        <v>73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7"/>
      <c r="BJ50" s="78" t="s">
        <v>51</v>
      </c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9">
        <f>BW49-CN49</f>
        <v>-4461.6847</v>
      </c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1"/>
    </row>
    <row r="51" s="1" customFormat="1" ht="6" customHeight="1"/>
    <row r="52" s="1" customFormat="1" ht="10.5" customHeight="1"/>
    <row r="53" s="1" customFormat="1" ht="10.5" customHeight="1"/>
    <row r="54" s="1" customFormat="1" ht="10.5" customHeight="1"/>
    <row r="55" spans="2:108" s="1" customFormat="1" ht="24" customHeight="1"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</row>
    <row r="56" spans="2:108" s="1" customFormat="1" ht="24" customHeight="1"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</row>
    <row r="57" spans="2:108" s="1" customFormat="1" ht="24" customHeight="1"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</row>
    <row r="58" s="1" customFormat="1" ht="3" customHeight="1"/>
  </sheetData>
  <sheetProtection/>
  <mergeCells count="136">
    <mergeCell ref="BB9:DD9"/>
    <mergeCell ref="A3:DD3"/>
    <mergeCell ref="A4:DD4"/>
    <mergeCell ref="A5:DD5"/>
    <mergeCell ref="A6:DD6"/>
    <mergeCell ref="AX7:BH7"/>
    <mergeCell ref="BL10:DD10"/>
    <mergeCell ref="A12:DD12"/>
    <mergeCell ref="A14:BI15"/>
    <mergeCell ref="BJ14:BV15"/>
    <mergeCell ref="BW14:DD14"/>
    <mergeCell ref="BW15:DD15"/>
    <mergeCell ref="B16:BI16"/>
    <mergeCell ref="BJ16:BV16"/>
    <mergeCell ref="BW16:DD16"/>
    <mergeCell ref="B17:BI17"/>
    <mergeCell ref="BJ17:BV17"/>
    <mergeCell ref="BW17:DD17"/>
    <mergeCell ref="B18:BI18"/>
    <mergeCell ref="BJ18:BV18"/>
    <mergeCell ref="BW18:DD18"/>
    <mergeCell ref="B19:BI19"/>
    <mergeCell ref="BJ19:BV19"/>
    <mergeCell ref="BW19:DD19"/>
    <mergeCell ref="B20:BI20"/>
    <mergeCell ref="BJ20:BV20"/>
    <mergeCell ref="BW20:DD20"/>
    <mergeCell ref="A22:DD22"/>
    <mergeCell ref="A24:BI25"/>
    <mergeCell ref="BJ24:BV25"/>
    <mergeCell ref="BW24:CM24"/>
    <mergeCell ref="CN24:DD24"/>
    <mergeCell ref="BW25:CM25"/>
    <mergeCell ref="CN25:DD25"/>
    <mergeCell ref="A26:BI26"/>
    <mergeCell ref="BJ26:BV26"/>
    <mergeCell ref="BW26:CM26"/>
    <mergeCell ref="CN26:DD26"/>
    <mergeCell ref="B27:BI27"/>
    <mergeCell ref="BJ27:BV27"/>
    <mergeCell ref="BW27:CM27"/>
    <mergeCell ref="CN27:DD27"/>
    <mergeCell ref="B28:BI28"/>
    <mergeCell ref="BJ28:BV28"/>
    <mergeCell ref="BW28:CM28"/>
    <mergeCell ref="CN28:DD28"/>
    <mergeCell ref="B29:BI29"/>
    <mergeCell ref="BJ29:BV29"/>
    <mergeCell ref="BW29:CM29"/>
    <mergeCell ref="CN29:DD29"/>
    <mergeCell ref="B30:BI30"/>
    <mergeCell ref="BJ30:BV30"/>
    <mergeCell ref="BW30:CM30"/>
    <mergeCell ref="CN30:DD30"/>
    <mergeCell ref="B31:BI31"/>
    <mergeCell ref="BJ31:BV31"/>
    <mergeCell ref="BW31:CM31"/>
    <mergeCell ref="CN31:DD31"/>
    <mergeCell ref="B32:BI32"/>
    <mergeCell ref="BJ32:BV32"/>
    <mergeCell ref="BW32:CM32"/>
    <mergeCell ref="CN32:DD32"/>
    <mergeCell ref="B33:BI33"/>
    <mergeCell ref="BJ33:BV33"/>
    <mergeCell ref="BW33:CM33"/>
    <mergeCell ref="CN33:DD33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48:BI48"/>
    <mergeCell ref="BJ48:BV48"/>
    <mergeCell ref="BW48:CM48"/>
    <mergeCell ref="CN48:DD48"/>
    <mergeCell ref="B49:BI49"/>
    <mergeCell ref="BJ49:BV49"/>
    <mergeCell ref="BW49:CM49"/>
    <mergeCell ref="CN49:DD49"/>
    <mergeCell ref="B50:BI50"/>
    <mergeCell ref="BJ50:BV50"/>
    <mergeCell ref="BW50:DD50"/>
    <mergeCell ref="B55:DD55"/>
    <mergeCell ref="B56:DD56"/>
    <mergeCell ref="B57:DD5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O29"/>
  <sheetViews>
    <sheetView view="pageBreakPreview" zoomScaleSheetLayoutView="100" zoomScalePageLayoutView="0" workbookViewId="0" topLeftCell="A1">
      <selection activeCell="DB18" sqref="DB18:DJ18"/>
    </sheetView>
  </sheetViews>
  <sheetFormatPr defaultColWidth="0.875" defaultRowHeight="12.75"/>
  <cols>
    <col min="1" max="170" width="0.875" style="13" customWidth="1"/>
    <col min="171" max="171" width="19.875" style="13" customWidth="1"/>
    <col min="172" max="16384" width="0.875" style="13" customWidth="1"/>
  </cols>
  <sheetData>
    <row r="1" spans="2:166" ht="15" customHeight="1">
      <c r="B1" s="32" t="s">
        <v>83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</row>
    <row r="2" ht="6" customHeight="1"/>
    <row r="3" spans="1:167" s="2" customFormat="1" ht="12.75" customHeight="1">
      <c r="A3" s="50" t="s">
        <v>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2"/>
      <c r="AV3" s="56" t="s">
        <v>17</v>
      </c>
      <c r="AW3" s="92"/>
      <c r="AX3" s="92"/>
      <c r="AY3" s="92"/>
      <c r="AZ3" s="92"/>
      <c r="BA3" s="92"/>
      <c r="BB3" s="92"/>
      <c r="BC3" s="93"/>
      <c r="BD3" s="50" t="s">
        <v>76</v>
      </c>
      <c r="BE3" s="51"/>
      <c r="BF3" s="51"/>
      <c r="BG3" s="51"/>
      <c r="BH3" s="51"/>
      <c r="BI3" s="51"/>
      <c r="BJ3" s="51"/>
      <c r="BK3" s="51"/>
      <c r="BL3" s="51"/>
      <c r="BM3" s="51"/>
      <c r="BN3" s="52"/>
      <c r="BO3" s="39" t="s">
        <v>77</v>
      </c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1"/>
    </row>
    <row r="4" spans="1:167" s="2" customFormat="1" ht="113.25" customHeight="1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1"/>
      <c r="AV4" s="94"/>
      <c r="AW4" s="95"/>
      <c r="AX4" s="95"/>
      <c r="AY4" s="95"/>
      <c r="AZ4" s="95"/>
      <c r="BA4" s="95"/>
      <c r="BB4" s="95"/>
      <c r="BC4" s="96"/>
      <c r="BD4" s="53"/>
      <c r="BE4" s="54"/>
      <c r="BF4" s="54"/>
      <c r="BG4" s="54"/>
      <c r="BH4" s="54"/>
      <c r="BI4" s="54"/>
      <c r="BJ4" s="54"/>
      <c r="BK4" s="54"/>
      <c r="BL4" s="54"/>
      <c r="BM4" s="54"/>
      <c r="BN4" s="55"/>
      <c r="BO4" s="100" t="s">
        <v>87</v>
      </c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 t="s">
        <v>88</v>
      </c>
      <c r="CB4" s="100"/>
      <c r="CC4" s="100"/>
      <c r="CD4" s="100"/>
      <c r="CE4" s="100"/>
      <c r="CF4" s="100"/>
      <c r="CG4" s="100"/>
      <c r="CH4" s="100"/>
      <c r="CI4" s="100"/>
      <c r="CJ4" s="100" t="s">
        <v>78</v>
      </c>
      <c r="CK4" s="100"/>
      <c r="CL4" s="100"/>
      <c r="CM4" s="100"/>
      <c r="CN4" s="100"/>
      <c r="CO4" s="100"/>
      <c r="CP4" s="100"/>
      <c r="CQ4" s="100"/>
      <c r="CR4" s="100"/>
      <c r="CS4" s="100" t="s">
        <v>86</v>
      </c>
      <c r="CT4" s="100"/>
      <c r="CU4" s="100"/>
      <c r="CV4" s="100"/>
      <c r="CW4" s="100"/>
      <c r="CX4" s="100"/>
      <c r="CY4" s="100"/>
      <c r="CZ4" s="100"/>
      <c r="DA4" s="100"/>
      <c r="DB4" s="100" t="s">
        <v>79</v>
      </c>
      <c r="DC4" s="100"/>
      <c r="DD4" s="100"/>
      <c r="DE4" s="100"/>
      <c r="DF4" s="100"/>
      <c r="DG4" s="100"/>
      <c r="DH4" s="100"/>
      <c r="DI4" s="100"/>
      <c r="DJ4" s="100"/>
      <c r="DK4" s="100" t="s">
        <v>81</v>
      </c>
      <c r="DL4" s="100"/>
      <c r="DM4" s="100"/>
      <c r="DN4" s="100"/>
      <c r="DO4" s="100"/>
      <c r="DP4" s="100"/>
      <c r="DQ4" s="100"/>
      <c r="DR4" s="100"/>
      <c r="DS4" s="100"/>
      <c r="DT4" s="100"/>
      <c r="DU4" s="100" t="s">
        <v>80</v>
      </c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 t="s">
        <v>84</v>
      </c>
      <c r="EK4" s="100"/>
      <c r="EL4" s="100"/>
      <c r="EM4" s="100"/>
      <c r="EN4" s="100"/>
      <c r="EO4" s="100"/>
      <c r="EP4" s="100"/>
      <c r="EQ4" s="100"/>
      <c r="ER4" s="100"/>
      <c r="ES4" s="100" t="s">
        <v>85</v>
      </c>
      <c r="ET4" s="100"/>
      <c r="EU4" s="100"/>
      <c r="EV4" s="100"/>
      <c r="EW4" s="100"/>
      <c r="EX4" s="100"/>
      <c r="EY4" s="100"/>
      <c r="EZ4" s="100"/>
      <c r="FA4" s="100"/>
      <c r="FB4" s="100"/>
      <c r="FC4" s="100" t="s">
        <v>82</v>
      </c>
      <c r="FD4" s="100"/>
      <c r="FE4" s="100"/>
      <c r="FF4" s="100"/>
      <c r="FG4" s="100"/>
      <c r="FH4" s="100"/>
      <c r="FI4" s="100"/>
      <c r="FJ4" s="100"/>
      <c r="FK4" s="100"/>
    </row>
    <row r="5" spans="1:167" s="2" customFormat="1" ht="12" customHeight="1">
      <c r="A5" s="89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1"/>
      <c r="AV5" s="97"/>
      <c r="AW5" s="98"/>
      <c r="AX5" s="98"/>
      <c r="AY5" s="98"/>
      <c r="AZ5" s="98"/>
      <c r="BA5" s="98"/>
      <c r="BB5" s="98"/>
      <c r="BC5" s="99"/>
      <c r="BD5" s="63">
        <v>1</v>
      </c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>
        <v>2</v>
      </c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>
        <v>3</v>
      </c>
      <c r="CB5" s="63"/>
      <c r="CC5" s="63"/>
      <c r="CD5" s="63"/>
      <c r="CE5" s="63"/>
      <c r="CF5" s="63"/>
      <c r="CG5" s="63"/>
      <c r="CH5" s="63"/>
      <c r="CI5" s="63"/>
      <c r="CJ5" s="63">
        <v>4</v>
      </c>
      <c r="CK5" s="63"/>
      <c r="CL5" s="63"/>
      <c r="CM5" s="63"/>
      <c r="CN5" s="63"/>
      <c r="CO5" s="63"/>
      <c r="CP5" s="63"/>
      <c r="CQ5" s="63"/>
      <c r="CR5" s="63"/>
      <c r="CS5" s="63">
        <v>5</v>
      </c>
      <c r="CT5" s="63"/>
      <c r="CU5" s="63"/>
      <c r="CV5" s="63"/>
      <c r="CW5" s="63"/>
      <c r="CX5" s="63"/>
      <c r="CY5" s="63"/>
      <c r="CZ5" s="63"/>
      <c r="DA5" s="63"/>
      <c r="DB5" s="63">
        <v>6</v>
      </c>
      <c r="DC5" s="63"/>
      <c r="DD5" s="63"/>
      <c r="DE5" s="63"/>
      <c r="DF5" s="63"/>
      <c r="DG5" s="63"/>
      <c r="DH5" s="63"/>
      <c r="DI5" s="63"/>
      <c r="DJ5" s="63"/>
      <c r="DK5" s="63">
        <v>7</v>
      </c>
      <c r="DL5" s="63"/>
      <c r="DM5" s="63"/>
      <c r="DN5" s="63"/>
      <c r="DO5" s="63"/>
      <c r="DP5" s="63"/>
      <c r="DQ5" s="63"/>
      <c r="DR5" s="63"/>
      <c r="DS5" s="63"/>
      <c r="DT5" s="63"/>
      <c r="DU5" s="63">
        <v>8</v>
      </c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>
        <v>9</v>
      </c>
      <c r="EK5" s="63"/>
      <c r="EL5" s="63"/>
      <c r="EM5" s="63"/>
      <c r="EN5" s="63"/>
      <c r="EO5" s="63"/>
      <c r="EP5" s="63"/>
      <c r="EQ5" s="63"/>
      <c r="ER5" s="63"/>
      <c r="ES5" s="63">
        <v>10</v>
      </c>
      <c r="ET5" s="63"/>
      <c r="EU5" s="63"/>
      <c r="EV5" s="63"/>
      <c r="EW5" s="63"/>
      <c r="EX5" s="63"/>
      <c r="EY5" s="63"/>
      <c r="EZ5" s="63"/>
      <c r="FA5" s="63"/>
      <c r="FB5" s="63"/>
      <c r="FC5" s="63">
        <v>11</v>
      </c>
      <c r="FD5" s="63"/>
      <c r="FE5" s="63"/>
      <c r="FF5" s="63"/>
      <c r="FG5" s="63"/>
      <c r="FH5" s="63"/>
      <c r="FI5" s="63"/>
      <c r="FJ5" s="63"/>
      <c r="FK5" s="63"/>
    </row>
    <row r="6" spans="1:167" s="17" customFormat="1" ht="13.5" customHeight="1">
      <c r="A6" s="15"/>
      <c r="B6" s="101" t="s">
        <v>26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2"/>
      <c r="AV6" s="45" t="s">
        <v>27</v>
      </c>
      <c r="AW6" s="45"/>
      <c r="AX6" s="45"/>
      <c r="AY6" s="45"/>
      <c r="AZ6" s="45"/>
      <c r="BA6" s="45"/>
      <c r="BB6" s="45"/>
      <c r="BC6" s="45"/>
      <c r="BD6" s="103">
        <f>SUM(BO6:FK6)</f>
        <v>19083.77564</v>
      </c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>
        <f>BO7+BO8+BO9+BO10+BO11+BO12</f>
        <v>0</v>
      </c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>
        <f>SUM(CA7:CI12)</f>
        <v>0</v>
      </c>
      <c r="CB6" s="103"/>
      <c r="CC6" s="103"/>
      <c r="CD6" s="103"/>
      <c r="CE6" s="103"/>
      <c r="CF6" s="103"/>
      <c r="CG6" s="103"/>
      <c r="CH6" s="103"/>
      <c r="CI6" s="103"/>
      <c r="CJ6" s="103">
        <f>SUM(CJ7:CR12)</f>
        <v>10690.70775</v>
      </c>
      <c r="CK6" s="103"/>
      <c r="CL6" s="103"/>
      <c r="CM6" s="103"/>
      <c r="CN6" s="103"/>
      <c r="CO6" s="103"/>
      <c r="CP6" s="103"/>
      <c r="CQ6" s="103"/>
      <c r="CR6" s="103"/>
      <c r="CS6" s="103">
        <f>SUM(CS7:DA12)</f>
        <v>3258.11693</v>
      </c>
      <c r="CT6" s="103"/>
      <c r="CU6" s="103"/>
      <c r="CV6" s="103"/>
      <c r="CW6" s="103"/>
      <c r="CX6" s="103"/>
      <c r="CY6" s="103"/>
      <c r="CZ6" s="103"/>
      <c r="DA6" s="103"/>
      <c r="DB6" s="103">
        <f>SUM(DB7:DJ12)</f>
        <v>1397.47846</v>
      </c>
      <c r="DC6" s="103"/>
      <c r="DD6" s="103"/>
      <c r="DE6" s="103"/>
      <c r="DF6" s="103"/>
      <c r="DG6" s="103"/>
      <c r="DH6" s="103"/>
      <c r="DI6" s="103"/>
      <c r="DJ6" s="103"/>
      <c r="DK6" s="103">
        <f>SUM(DK8:DT12)</f>
        <v>3736.62518</v>
      </c>
      <c r="DL6" s="103"/>
      <c r="DM6" s="103"/>
      <c r="DN6" s="103"/>
      <c r="DO6" s="103"/>
      <c r="DP6" s="103"/>
      <c r="DQ6" s="103"/>
      <c r="DR6" s="103"/>
      <c r="DS6" s="103"/>
      <c r="DT6" s="103"/>
      <c r="DU6" s="103">
        <f>SUM(DU7:EI12)</f>
        <v>0</v>
      </c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>
        <f>SUM(EJ7:ER12)</f>
        <v>0</v>
      </c>
      <c r="EK6" s="103"/>
      <c r="EL6" s="103"/>
      <c r="EM6" s="103"/>
      <c r="EN6" s="103"/>
      <c r="EO6" s="103"/>
      <c r="EP6" s="103"/>
      <c r="EQ6" s="103"/>
      <c r="ER6" s="103"/>
      <c r="ES6" s="103">
        <f>SUM(ES7:FB12)</f>
        <v>0.84732</v>
      </c>
      <c r="ET6" s="103"/>
      <c r="EU6" s="103"/>
      <c r="EV6" s="103"/>
      <c r="EW6" s="103"/>
      <c r="EX6" s="103"/>
      <c r="EY6" s="103"/>
      <c r="EZ6" s="103"/>
      <c r="FA6" s="103"/>
      <c r="FB6" s="103"/>
      <c r="FC6" s="103">
        <f>SUM(FC7:FK12)</f>
        <v>0</v>
      </c>
      <c r="FD6" s="103"/>
      <c r="FE6" s="103"/>
      <c r="FF6" s="103"/>
      <c r="FG6" s="103"/>
      <c r="FH6" s="103"/>
      <c r="FI6" s="103"/>
      <c r="FJ6" s="103"/>
      <c r="FK6" s="103"/>
    </row>
    <row r="7" spans="1:167" ht="13.5" customHeight="1">
      <c r="A7" s="16"/>
      <c r="B7" s="104" t="s">
        <v>52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5"/>
      <c r="AV7" s="48" t="s">
        <v>28</v>
      </c>
      <c r="AW7" s="48"/>
      <c r="AX7" s="48"/>
      <c r="AY7" s="48"/>
      <c r="AZ7" s="48"/>
      <c r="BA7" s="48"/>
      <c r="BB7" s="48"/>
      <c r="BC7" s="48"/>
      <c r="BD7" s="103">
        <f aca="true" t="shared" si="0" ref="BD7:BD26">SUM(BO7:FK7)</f>
        <v>0</v>
      </c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ht="13.5" customHeight="1">
      <c r="A8" s="14"/>
      <c r="B8" s="65" t="s">
        <v>53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6"/>
      <c r="AV8" s="48" t="s">
        <v>29</v>
      </c>
      <c r="AW8" s="48"/>
      <c r="AX8" s="48"/>
      <c r="AY8" s="48"/>
      <c r="AZ8" s="48"/>
      <c r="BA8" s="48"/>
      <c r="BB8" s="48"/>
      <c r="BC8" s="48"/>
      <c r="BD8" s="133">
        <f t="shared" si="0"/>
        <v>0</v>
      </c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</row>
    <row r="9" spans="1:167" ht="26.25" customHeight="1">
      <c r="A9" s="14"/>
      <c r="B9" s="65" t="s">
        <v>74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6"/>
      <c r="AV9" s="48" t="s">
        <v>30</v>
      </c>
      <c r="AW9" s="48"/>
      <c r="AX9" s="48"/>
      <c r="AY9" s="48"/>
      <c r="AZ9" s="48"/>
      <c r="BA9" s="48"/>
      <c r="BB9" s="48"/>
      <c r="BC9" s="48"/>
      <c r="BD9" s="133">
        <f t="shared" si="0"/>
        <v>0</v>
      </c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</row>
    <row r="10" spans="1:167" ht="13.5" customHeight="1">
      <c r="A10" s="14"/>
      <c r="B10" s="43" t="s">
        <v>55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4"/>
      <c r="AV10" s="48" t="s">
        <v>31</v>
      </c>
      <c r="AW10" s="48"/>
      <c r="AX10" s="48"/>
      <c r="AY10" s="48"/>
      <c r="AZ10" s="48"/>
      <c r="BA10" s="48"/>
      <c r="BB10" s="48"/>
      <c r="BC10" s="48"/>
      <c r="BD10" s="133">
        <f t="shared" si="0"/>
        <v>0</v>
      </c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</row>
    <row r="11" spans="1:167" ht="13.5" customHeight="1">
      <c r="A11" s="14"/>
      <c r="B11" s="65" t="s">
        <v>56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6"/>
      <c r="AV11" s="48" t="s">
        <v>32</v>
      </c>
      <c r="AW11" s="48"/>
      <c r="AX11" s="48"/>
      <c r="AY11" s="48"/>
      <c r="AZ11" s="48"/>
      <c r="BA11" s="48"/>
      <c r="BB11" s="48"/>
      <c r="BC11" s="48"/>
      <c r="BD11" s="133">
        <f t="shared" si="0"/>
        <v>0</v>
      </c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</row>
    <row r="12" spans="1:167" ht="13.5" customHeight="1">
      <c r="A12" s="14"/>
      <c r="B12" s="65" t="s">
        <v>57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6"/>
      <c r="AV12" s="48" t="s">
        <v>33</v>
      </c>
      <c r="AW12" s="48"/>
      <c r="AX12" s="48"/>
      <c r="AY12" s="48"/>
      <c r="AZ12" s="48"/>
      <c r="BA12" s="48"/>
      <c r="BB12" s="48"/>
      <c r="BC12" s="48"/>
      <c r="BD12" s="103">
        <f>SUM(BO12:FK12)</f>
        <v>19083.77564</v>
      </c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49">
        <f>BO13</f>
        <v>0</v>
      </c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>
        <f>CA13</f>
        <v>0</v>
      </c>
      <c r="CB12" s="49"/>
      <c r="CC12" s="49"/>
      <c r="CD12" s="49"/>
      <c r="CE12" s="49"/>
      <c r="CF12" s="49"/>
      <c r="CG12" s="49"/>
      <c r="CH12" s="49"/>
      <c r="CI12" s="49"/>
      <c r="CJ12" s="49">
        <f>CJ13</f>
        <v>10690.70775</v>
      </c>
      <c r="CK12" s="49"/>
      <c r="CL12" s="49"/>
      <c r="CM12" s="49"/>
      <c r="CN12" s="49"/>
      <c r="CO12" s="49"/>
      <c r="CP12" s="49"/>
      <c r="CQ12" s="49"/>
      <c r="CR12" s="49"/>
      <c r="CS12" s="49">
        <f>CS13</f>
        <v>3258.11693</v>
      </c>
      <c r="CT12" s="49"/>
      <c r="CU12" s="49"/>
      <c r="CV12" s="49"/>
      <c r="CW12" s="49"/>
      <c r="CX12" s="49"/>
      <c r="CY12" s="49"/>
      <c r="CZ12" s="49"/>
      <c r="DA12" s="49"/>
      <c r="DB12" s="49">
        <f>DB13</f>
        <v>1397.47846</v>
      </c>
      <c r="DC12" s="49"/>
      <c r="DD12" s="49"/>
      <c r="DE12" s="49"/>
      <c r="DF12" s="49"/>
      <c r="DG12" s="49"/>
      <c r="DH12" s="49"/>
      <c r="DI12" s="49"/>
      <c r="DJ12" s="49"/>
      <c r="DK12" s="49">
        <f>DK13</f>
        <v>3736.62518</v>
      </c>
      <c r="DL12" s="49"/>
      <c r="DM12" s="49"/>
      <c r="DN12" s="49"/>
      <c r="DO12" s="49"/>
      <c r="DP12" s="49"/>
      <c r="DQ12" s="49"/>
      <c r="DR12" s="49"/>
      <c r="DS12" s="49"/>
      <c r="DT12" s="49"/>
      <c r="DU12" s="49">
        <f>DU13</f>
        <v>0</v>
      </c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>
        <f>EJ133</f>
        <v>0</v>
      </c>
      <c r="EK12" s="49"/>
      <c r="EL12" s="49"/>
      <c r="EM12" s="49"/>
      <c r="EN12" s="49"/>
      <c r="EO12" s="49"/>
      <c r="EP12" s="49"/>
      <c r="EQ12" s="49"/>
      <c r="ER12" s="49"/>
      <c r="ES12" s="49">
        <f>ES13</f>
        <v>0.84732</v>
      </c>
      <c r="ET12" s="49"/>
      <c r="EU12" s="49"/>
      <c r="EV12" s="49"/>
      <c r="EW12" s="49"/>
      <c r="EX12" s="49"/>
      <c r="EY12" s="49"/>
      <c r="EZ12" s="49"/>
      <c r="FA12" s="49"/>
      <c r="FB12" s="49"/>
      <c r="FC12" s="49">
        <f>FC13</f>
        <v>0</v>
      </c>
      <c r="FD12" s="49"/>
      <c r="FE12" s="49"/>
      <c r="FF12" s="49"/>
      <c r="FG12" s="49"/>
      <c r="FH12" s="49"/>
      <c r="FI12" s="49"/>
      <c r="FJ12" s="49"/>
      <c r="FK12" s="49"/>
    </row>
    <row r="13" spans="1:167" ht="13.5" customHeight="1">
      <c r="A13" s="14"/>
      <c r="B13" s="68" t="s">
        <v>58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9"/>
      <c r="AV13" s="48" t="s">
        <v>35</v>
      </c>
      <c r="AW13" s="48"/>
      <c r="AX13" s="48"/>
      <c r="AY13" s="48"/>
      <c r="AZ13" s="48"/>
      <c r="BA13" s="48"/>
      <c r="BB13" s="48"/>
      <c r="BC13" s="48"/>
      <c r="BD13" s="103">
        <f>SUM(BO13:FK13)</f>
        <v>19083.77564</v>
      </c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49">
        <v>0</v>
      </c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>
        <v>0</v>
      </c>
      <c r="CB13" s="49"/>
      <c r="CC13" s="49"/>
      <c r="CD13" s="49"/>
      <c r="CE13" s="49"/>
      <c r="CF13" s="49"/>
      <c r="CG13" s="49"/>
      <c r="CH13" s="49"/>
      <c r="CI13" s="49"/>
      <c r="CJ13" s="49">
        <v>10690.70775</v>
      </c>
      <c r="CK13" s="49"/>
      <c r="CL13" s="49"/>
      <c r="CM13" s="49"/>
      <c r="CN13" s="49"/>
      <c r="CO13" s="49"/>
      <c r="CP13" s="49"/>
      <c r="CQ13" s="49"/>
      <c r="CR13" s="49"/>
      <c r="CS13" s="49">
        <v>3258.11693</v>
      </c>
      <c r="CT13" s="49"/>
      <c r="CU13" s="49"/>
      <c r="CV13" s="49"/>
      <c r="CW13" s="49"/>
      <c r="CX13" s="49"/>
      <c r="CY13" s="49"/>
      <c r="CZ13" s="49"/>
      <c r="DA13" s="49"/>
      <c r="DB13" s="49">
        <v>1397.47846</v>
      </c>
      <c r="DC13" s="49"/>
      <c r="DD13" s="49"/>
      <c r="DE13" s="49"/>
      <c r="DF13" s="49"/>
      <c r="DG13" s="49"/>
      <c r="DH13" s="49"/>
      <c r="DI13" s="49"/>
      <c r="DJ13" s="49"/>
      <c r="DK13" s="49">
        <v>3736.62518</v>
      </c>
      <c r="DL13" s="49"/>
      <c r="DM13" s="49"/>
      <c r="DN13" s="49"/>
      <c r="DO13" s="49"/>
      <c r="DP13" s="49"/>
      <c r="DQ13" s="49"/>
      <c r="DR13" s="49"/>
      <c r="DS13" s="49"/>
      <c r="DT13" s="49"/>
      <c r="DU13" s="49">
        <v>0</v>
      </c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>
        <v>0</v>
      </c>
      <c r="EK13" s="49"/>
      <c r="EL13" s="49"/>
      <c r="EM13" s="49"/>
      <c r="EN13" s="49"/>
      <c r="EO13" s="49"/>
      <c r="EP13" s="49"/>
      <c r="EQ13" s="49"/>
      <c r="ER13" s="49"/>
      <c r="ES13" s="49">
        <v>0.84732</v>
      </c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</row>
    <row r="14" spans="1:167" ht="13.5" customHeight="1">
      <c r="A14" s="14"/>
      <c r="B14" s="68" t="s">
        <v>59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9"/>
      <c r="AV14" s="48" t="s">
        <v>36</v>
      </c>
      <c r="AW14" s="48"/>
      <c r="AX14" s="48"/>
      <c r="AY14" s="48"/>
      <c r="AZ14" s="48"/>
      <c r="BA14" s="48"/>
      <c r="BB14" s="48"/>
      <c r="BC14" s="48"/>
      <c r="BD14" s="133">
        <f t="shared" si="0"/>
        <v>0</v>
      </c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</row>
    <row r="15" spans="1:167" ht="13.5" customHeight="1">
      <c r="A15" s="14"/>
      <c r="B15" s="68" t="s">
        <v>60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9"/>
      <c r="AV15" s="48" t="s">
        <v>37</v>
      </c>
      <c r="AW15" s="48"/>
      <c r="AX15" s="48"/>
      <c r="AY15" s="48"/>
      <c r="AZ15" s="48"/>
      <c r="BA15" s="48"/>
      <c r="BB15" s="48"/>
      <c r="BC15" s="48"/>
      <c r="BD15" s="133">
        <f t="shared" si="0"/>
        <v>0</v>
      </c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</row>
    <row r="16" spans="1:167" ht="13.5" customHeight="1">
      <c r="A16" s="14"/>
      <c r="B16" s="71" t="s">
        <v>91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2"/>
      <c r="AV16" s="48" t="s">
        <v>38</v>
      </c>
      <c r="AW16" s="48"/>
      <c r="AX16" s="48"/>
      <c r="AY16" s="48"/>
      <c r="AZ16" s="48"/>
      <c r="BA16" s="48"/>
      <c r="BB16" s="48"/>
      <c r="BC16" s="48"/>
      <c r="BD16" s="133">
        <f t="shared" si="0"/>
        <v>0</v>
      </c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</row>
    <row r="17" spans="1:167" ht="13.5" customHeight="1">
      <c r="A17" s="14"/>
      <c r="B17" s="71" t="s">
        <v>92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2"/>
      <c r="AV17" s="48" t="s">
        <v>39</v>
      </c>
      <c r="AW17" s="48"/>
      <c r="AX17" s="48"/>
      <c r="AY17" s="48"/>
      <c r="AZ17" s="48"/>
      <c r="BA17" s="48"/>
      <c r="BB17" s="48"/>
      <c r="BC17" s="48"/>
      <c r="BD17" s="133">
        <f t="shared" si="0"/>
        <v>0</v>
      </c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</row>
    <row r="18" spans="1:167" ht="13.5" customHeight="1">
      <c r="A18" s="14"/>
      <c r="B18" s="68" t="s">
        <v>61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9"/>
      <c r="AV18" s="48" t="s">
        <v>40</v>
      </c>
      <c r="AW18" s="48"/>
      <c r="AX18" s="48"/>
      <c r="AY18" s="48"/>
      <c r="AZ18" s="48"/>
      <c r="BA18" s="48"/>
      <c r="BB18" s="48"/>
      <c r="BC18" s="48"/>
      <c r="BD18" s="133">
        <f t="shared" si="0"/>
        <v>0</v>
      </c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</row>
    <row r="19" spans="1:167" ht="13.5" customHeight="1">
      <c r="A19" s="14"/>
      <c r="B19" s="68" t="s">
        <v>62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9"/>
      <c r="AV19" s="48" t="s">
        <v>41</v>
      </c>
      <c r="AW19" s="48"/>
      <c r="AX19" s="48"/>
      <c r="AY19" s="48"/>
      <c r="AZ19" s="48"/>
      <c r="BA19" s="48"/>
      <c r="BB19" s="48"/>
      <c r="BC19" s="48"/>
      <c r="BD19" s="133">
        <f t="shared" si="0"/>
        <v>0</v>
      </c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</row>
    <row r="20" spans="1:167" ht="13.5" customHeight="1">
      <c r="A20" s="14"/>
      <c r="B20" s="71" t="s">
        <v>63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2"/>
      <c r="AV20" s="48" t="s">
        <v>43</v>
      </c>
      <c r="AW20" s="48"/>
      <c r="AX20" s="48"/>
      <c r="AY20" s="48"/>
      <c r="AZ20" s="48"/>
      <c r="BA20" s="48"/>
      <c r="BB20" s="48"/>
      <c r="BC20" s="48"/>
      <c r="BD20" s="133">
        <f t="shared" si="0"/>
        <v>0</v>
      </c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</row>
    <row r="21" spans="1:167" ht="13.5" customHeight="1">
      <c r="A21" s="14"/>
      <c r="B21" s="68" t="s">
        <v>64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9"/>
      <c r="AV21" s="48" t="s">
        <v>42</v>
      </c>
      <c r="AW21" s="48"/>
      <c r="AX21" s="48"/>
      <c r="AY21" s="48"/>
      <c r="AZ21" s="48"/>
      <c r="BA21" s="48"/>
      <c r="BB21" s="48"/>
      <c r="BC21" s="48"/>
      <c r="BD21" s="133">
        <f t="shared" si="0"/>
        <v>0</v>
      </c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</row>
    <row r="22" spans="1:167" ht="13.5" customHeight="1">
      <c r="A22" s="14"/>
      <c r="B22" s="71" t="s">
        <v>65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2"/>
      <c r="AV22" s="48" t="s">
        <v>44</v>
      </c>
      <c r="AW22" s="48"/>
      <c r="AX22" s="48"/>
      <c r="AY22" s="48"/>
      <c r="AZ22" s="48"/>
      <c r="BA22" s="48"/>
      <c r="BB22" s="48"/>
      <c r="BC22" s="48"/>
      <c r="BD22" s="133">
        <f t="shared" si="0"/>
        <v>0</v>
      </c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</row>
    <row r="23" spans="1:167" ht="13.5" customHeight="1">
      <c r="A23" s="14"/>
      <c r="B23" s="71" t="s">
        <v>66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2"/>
      <c r="AV23" s="48" t="s">
        <v>45</v>
      </c>
      <c r="AW23" s="48"/>
      <c r="AX23" s="48"/>
      <c r="AY23" s="48"/>
      <c r="AZ23" s="48"/>
      <c r="BA23" s="48"/>
      <c r="BB23" s="48"/>
      <c r="BC23" s="48"/>
      <c r="BD23" s="133">
        <f t="shared" si="0"/>
        <v>0</v>
      </c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</row>
    <row r="24" spans="1:167" ht="13.5" customHeight="1">
      <c r="A24" s="14"/>
      <c r="B24" s="68" t="s">
        <v>67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9"/>
      <c r="AV24" s="48" t="s">
        <v>46</v>
      </c>
      <c r="AW24" s="48"/>
      <c r="AX24" s="48"/>
      <c r="AY24" s="48"/>
      <c r="AZ24" s="48"/>
      <c r="BA24" s="48"/>
      <c r="BB24" s="48"/>
      <c r="BC24" s="48"/>
      <c r="BD24" s="133">
        <f t="shared" si="0"/>
        <v>0</v>
      </c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</row>
    <row r="25" spans="1:167" ht="13.5" customHeight="1">
      <c r="A25" s="14"/>
      <c r="B25" s="65" t="s">
        <v>68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6"/>
      <c r="AV25" s="48" t="s">
        <v>34</v>
      </c>
      <c r="AW25" s="48"/>
      <c r="AX25" s="48"/>
      <c r="AY25" s="48"/>
      <c r="AZ25" s="48"/>
      <c r="BA25" s="48"/>
      <c r="BB25" s="48"/>
      <c r="BC25" s="48"/>
      <c r="BD25" s="133">
        <f t="shared" si="0"/>
        <v>0</v>
      </c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</row>
    <row r="26" spans="1:167" ht="13.5" customHeight="1">
      <c r="A26" s="14"/>
      <c r="B26" s="65" t="s">
        <v>69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6"/>
      <c r="AV26" s="48" t="s">
        <v>47</v>
      </c>
      <c r="AW26" s="48"/>
      <c r="AX26" s="48"/>
      <c r="AY26" s="48"/>
      <c r="AZ26" s="48"/>
      <c r="BA26" s="48"/>
      <c r="BB26" s="48"/>
      <c r="BC26" s="48"/>
      <c r="BD26" s="133">
        <f t="shared" si="0"/>
        <v>0</v>
      </c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</row>
    <row r="27" spans="1:171" s="17" customFormat="1" ht="13.5" customHeight="1">
      <c r="A27" s="15"/>
      <c r="B27" s="74" t="s">
        <v>75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5"/>
      <c r="AV27" s="45" t="s">
        <v>48</v>
      </c>
      <c r="AW27" s="45"/>
      <c r="AX27" s="45"/>
      <c r="AY27" s="45"/>
      <c r="AZ27" s="45"/>
      <c r="BA27" s="45"/>
      <c r="BB27" s="45"/>
      <c r="BC27" s="45"/>
      <c r="BD27" s="103">
        <f>SUM(BO27:FK27)</f>
        <v>19083.77564</v>
      </c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>
        <f>BO6</f>
        <v>0</v>
      </c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>
        <f>CA6</f>
        <v>0</v>
      </c>
      <c r="CB27" s="103"/>
      <c r="CC27" s="103"/>
      <c r="CD27" s="103"/>
      <c r="CE27" s="103"/>
      <c r="CF27" s="103"/>
      <c r="CG27" s="103"/>
      <c r="CH27" s="103"/>
      <c r="CI27" s="103"/>
      <c r="CJ27" s="103">
        <f>CJ6</f>
        <v>10690.70775</v>
      </c>
      <c r="CK27" s="103"/>
      <c r="CL27" s="103"/>
      <c r="CM27" s="103"/>
      <c r="CN27" s="103"/>
      <c r="CO27" s="103"/>
      <c r="CP27" s="103"/>
      <c r="CQ27" s="103"/>
      <c r="CR27" s="103"/>
      <c r="CS27" s="103">
        <f>CS6</f>
        <v>3258.11693</v>
      </c>
      <c r="CT27" s="103"/>
      <c r="CU27" s="103"/>
      <c r="CV27" s="103"/>
      <c r="CW27" s="103"/>
      <c r="CX27" s="103"/>
      <c r="CY27" s="103"/>
      <c r="CZ27" s="103"/>
      <c r="DA27" s="103"/>
      <c r="DB27" s="103">
        <f>DB6</f>
        <v>1397.47846</v>
      </c>
      <c r="DC27" s="103"/>
      <c r="DD27" s="103"/>
      <c r="DE27" s="103"/>
      <c r="DF27" s="103"/>
      <c r="DG27" s="103"/>
      <c r="DH27" s="103"/>
      <c r="DI27" s="103"/>
      <c r="DJ27" s="103"/>
      <c r="DK27" s="103">
        <f>DK6</f>
        <v>3736.62518</v>
      </c>
      <c r="DL27" s="103"/>
      <c r="DM27" s="103"/>
      <c r="DN27" s="103"/>
      <c r="DO27" s="103"/>
      <c r="DP27" s="103"/>
      <c r="DQ27" s="103"/>
      <c r="DR27" s="103"/>
      <c r="DS27" s="103"/>
      <c r="DT27" s="103"/>
      <c r="DU27" s="103">
        <f>DU6</f>
        <v>0</v>
      </c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>
        <f>EJ6</f>
        <v>0</v>
      </c>
      <c r="EK27" s="103"/>
      <c r="EL27" s="103"/>
      <c r="EM27" s="103"/>
      <c r="EN27" s="103"/>
      <c r="EO27" s="103"/>
      <c r="EP27" s="103"/>
      <c r="EQ27" s="103"/>
      <c r="ER27" s="103"/>
      <c r="ES27" s="103">
        <f>ES6</f>
        <v>0.84732</v>
      </c>
      <c r="ET27" s="103"/>
      <c r="EU27" s="103"/>
      <c r="EV27" s="103"/>
      <c r="EW27" s="103"/>
      <c r="EX27" s="103"/>
      <c r="EY27" s="103"/>
      <c r="EZ27" s="103"/>
      <c r="FA27" s="103"/>
      <c r="FB27" s="103"/>
      <c r="FC27" s="103">
        <f>FC6</f>
        <v>0</v>
      </c>
      <c r="FD27" s="103"/>
      <c r="FE27" s="103"/>
      <c r="FF27" s="103"/>
      <c r="FG27" s="103"/>
      <c r="FH27" s="103"/>
      <c r="FI27" s="103"/>
      <c r="FJ27" s="103"/>
      <c r="FK27" s="103"/>
      <c r="FO27" s="25">
        <f>BD27</f>
        <v>19083.77564</v>
      </c>
    </row>
    <row r="28" spans="1:171" s="18" customFormat="1" ht="14.25" customHeight="1">
      <c r="A28" s="19"/>
      <c r="B28" s="109" t="s">
        <v>5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10"/>
      <c r="AV28" s="111" t="s">
        <v>49</v>
      </c>
      <c r="AW28" s="111"/>
      <c r="AX28" s="111"/>
      <c r="AY28" s="111"/>
      <c r="AZ28" s="111"/>
      <c r="BA28" s="111"/>
      <c r="BB28" s="111"/>
      <c r="BC28" s="111"/>
      <c r="BD28" s="103">
        <f>SUM(BO28:FK28)</f>
        <v>320.72156</v>
      </c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62"/>
      <c r="EK28" s="62"/>
      <c r="EL28" s="62"/>
      <c r="EM28" s="62"/>
      <c r="EN28" s="62"/>
      <c r="EO28" s="62"/>
      <c r="EP28" s="62"/>
      <c r="EQ28" s="62"/>
      <c r="ER28" s="62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12">
        <v>320.72156</v>
      </c>
      <c r="FD28" s="112"/>
      <c r="FE28" s="112"/>
      <c r="FF28" s="112"/>
      <c r="FG28" s="112"/>
      <c r="FH28" s="112"/>
      <c r="FI28" s="112"/>
      <c r="FJ28" s="112"/>
      <c r="FK28" s="112"/>
      <c r="FO28" s="25">
        <f>BD28</f>
        <v>320.72156</v>
      </c>
    </row>
    <row r="29" spans="1:171" s="18" customFormat="1" ht="14.25" customHeight="1">
      <c r="A29" s="113" t="s">
        <v>72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5"/>
      <c r="AV29" s="116" t="s">
        <v>50</v>
      </c>
      <c r="AW29" s="116"/>
      <c r="AX29" s="116"/>
      <c r="AY29" s="116"/>
      <c r="AZ29" s="116"/>
      <c r="BA29" s="116"/>
      <c r="BB29" s="116"/>
      <c r="BC29" s="116"/>
      <c r="BD29" s="112">
        <f>BD28+BD27</f>
        <v>19404.4972</v>
      </c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>
        <f>BO28+BO27</f>
        <v>0</v>
      </c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>
        <f>CA28+CA27</f>
        <v>0</v>
      </c>
      <c r="CB29" s="112"/>
      <c r="CC29" s="112"/>
      <c r="CD29" s="112"/>
      <c r="CE29" s="112"/>
      <c r="CF29" s="112"/>
      <c r="CG29" s="112"/>
      <c r="CH29" s="112"/>
      <c r="CI29" s="112"/>
      <c r="CJ29" s="112">
        <f>CJ28+CJ27</f>
        <v>10690.70775</v>
      </c>
      <c r="CK29" s="112"/>
      <c r="CL29" s="112"/>
      <c r="CM29" s="112"/>
      <c r="CN29" s="112"/>
      <c r="CO29" s="112"/>
      <c r="CP29" s="112"/>
      <c r="CQ29" s="112"/>
      <c r="CR29" s="112"/>
      <c r="CS29" s="112">
        <f>CS28+CS27</f>
        <v>3258.11693</v>
      </c>
      <c r="CT29" s="112"/>
      <c r="CU29" s="112"/>
      <c r="CV29" s="112"/>
      <c r="CW29" s="112"/>
      <c r="CX29" s="112"/>
      <c r="CY29" s="112"/>
      <c r="CZ29" s="112"/>
      <c r="DA29" s="112"/>
      <c r="DB29" s="112">
        <f>DB28+DB27</f>
        <v>1397.47846</v>
      </c>
      <c r="DC29" s="112"/>
      <c r="DD29" s="112"/>
      <c r="DE29" s="112"/>
      <c r="DF29" s="112"/>
      <c r="DG29" s="112"/>
      <c r="DH29" s="112"/>
      <c r="DI29" s="112"/>
      <c r="DJ29" s="112"/>
      <c r="DK29" s="112">
        <f>DK28+DK27</f>
        <v>3736.62518</v>
      </c>
      <c r="DL29" s="112"/>
      <c r="DM29" s="112"/>
      <c r="DN29" s="112"/>
      <c r="DO29" s="112"/>
      <c r="DP29" s="112"/>
      <c r="DQ29" s="112"/>
      <c r="DR29" s="112"/>
      <c r="DS29" s="112"/>
      <c r="DT29" s="112"/>
      <c r="DU29" s="112">
        <f>DU28+DU27</f>
        <v>0</v>
      </c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>
        <f>EJ28+EJ27</f>
        <v>0</v>
      </c>
      <c r="EK29" s="112"/>
      <c r="EL29" s="112"/>
      <c r="EM29" s="112"/>
      <c r="EN29" s="112"/>
      <c r="EO29" s="112"/>
      <c r="EP29" s="112"/>
      <c r="EQ29" s="112"/>
      <c r="ER29" s="112"/>
      <c r="ES29" s="112">
        <f>ES28+ES27</f>
        <v>0.84732</v>
      </c>
      <c r="ET29" s="112"/>
      <c r="EU29" s="112"/>
      <c r="EV29" s="112"/>
      <c r="EW29" s="112"/>
      <c r="EX29" s="112"/>
      <c r="EY29" s="112"/>
      <c r="EZ29" s="112"/>
      <c r="FA29" s="112"/>
      <c r="FB29" s="112"/>
      <c r="FC29" s="112">
        <f>FC28+FC27</f>
        <v>320.72156</v>
      </c>
      <c r="FD29" s="112"/>
      <c r="FE29" s="112"/>
      <c r="FF29" s="112"/>
      <c r="FG29" s="112"/>
      <c r="FH29" s="112"/>
      <c r="FI29" s="112"/>
      <c r="FJ29" s="112"/>
      <c r="FK29" s="112"/>
      <c r="FO29" s="25">
        <f>BD29</f>
        <v>19404.4972</v>
      </c>
    </row>
  </sheetData>
  <sheetProtection/>
  <mergeCells count="338"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DB5:DJ5"/>
    <mergeCell ref="DK5:DT5"/>
    <mergeCell ref="DU5:EI5"/>
    <mergeCell ref="EJ5:ER5"/>
    <mergeCell ref="ES5:FB5"/>
    <mergeCell ref="FC5:FK5"/>
    <mergeCell ref="B6:AU6"/>
    <mergeCell ref="AV6:BC6"/>
    <mergeCell ref="BD6:BN6"/>
    <mergeCell ref="BO6:BZ6"/>
    <mergeCell ref="CA6:CI6"/>
    <mergeCell ref="CJ6:CR6"/>
    <mergeCell ref="CS6:DA6"/>
    <mergeCell ref="DB6:DJ6"/>
    <mergeCell ref="DK6:DT6"/>
    <mergeCell ref="DU6:EI6"/>
    <mergeCell ref="EJ6:ER6"/>
    <mergeCell ref="ES6:FB6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CS8:DA8"/>
    <mergeCell ref="DB8:DJ8"/>
    <mergeCell ref="DK8:DT8"/>
    <mergeCell ref="DU8:EI8"/>
    <mergeCell ref="EJ8:ER8"/>
    <mergeCell ref="ES8:FB8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CS10:DA10"/>
    <mergeCell ref="DB10:DJ10"/>
    <mergeCell ref="DK10:DT10"/>
    <mergeCell ref="DU10:EI10"/>
    <mergeCell ref="EJ10:ER10"/>
    <mergeCell ref="ES10:FB10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CS12:DA12"/>
    <mergeCell ref="DB12:DJ12"/>
    <mergeCell ref="DK12:DT12"/>
    <mergeCell ref="DU12:EI12"/>
    <mergeCell ref="EJ12:ER12"/>
    <mergeCell ref="ES12:FB12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4:FB14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6:FB16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6:FB26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FC27:FK27"/>
    <mergeCell ref="B28:AU28"/>
    <mergeCell ref="AV28:BC28"/>
    <mergeCell ref="BD28:BN28"/>
    <mergeCell ref="BO28:BZ28"/>
    <mergeCell ref="CA28:CI28"/>
    <mergeCell ref="CJ28:CR28"/>
    <mergeCell ref="DU28:EI28"/>
    <mergeCell ref="EJ28:ER28"/>
    <mergeCell ref="ES28:FB28"/>
    <mergeCell ref="DU27:EI27"/>
    <mergeCell ref="EJ27:ER27"/>
    <mergeCell ref="ES27:FB27"/>
    <mergeCell ref="CJ29:CR29"/>
    <mergeCell ref="CS29:DA29"/>
    <mergeCell ref="DB29:DJ29"/>
    <mergeCell ref="DK29:DT29"/>
    <mergeCell ref="CS28:DA28"/>
    <mergeCell ref="DB28:DJ28"/>
    <mergeCell ref="DK28:DT28"/>
    <mergeCell ref="DU29:EI29"/>
    <mergeCell ref="EJ29:ER29"/>
    <mergeCell ref="ES29:FB29"/>
    <mergeCell ref="FC29:FK29"/>
    <mergeCell ref="FC28:FK28"/>
    <mergeCell ref="A29:AU29"/>
    <mergeCell ref="AV29:BC29"/>
    <mergeCell ref="BD29:BN29"/>
    <mergeCell ref="BO29:BZ29"/>
    <mergeCell ref="CA29:CI2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Павловна Боровая</cp:lastModifiedBy>
  <cp:lastPrinted>2018-03-27T07:26:44Z</cp:lastPrinted>
  <dcterms:created xsi:type="dcterms:W3CDTF">2011-01-11T10:25:48Z</dcterms:created>
  <dcterms:modified xsi:type="dcterms:W3CDTF">2020-04-15T08:10:12Z</dcterms:modified>
  <cp:category/>
  <cp:version/>
  <cp:contentType/>
  <cp:contentStatus/>
</cp:coreProperties>
</file>